
<file path=[Content_Types].xml><?xml version="1.0" encoding="utf-8"?>
<Types xmlns="http://schemas.openxmlformats.org/package/2006/content-types">
  <Default Extension="rels" ContentType="application/vnd.openxmlformats-package.relationships+xml"/>
  <Override PartName="/xl/worksheets/sheet12.xml" ContentType="application/vnd.openxmlformats-officedocument.spreadsheetml.worksheet+xml"/>
  <Default Extension="jpeg" ContentType="image/jpeg"/>
  <Default Extension="xml" ContentType="application/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40" yWindow="-80" windowWidth="33160" windowHeight="16500" tabRatio="500" firstSheet="2" activeTab="2"/>
  </bookViews>
  <sheets>
    <sheet name="DB Info" sheetId="1" r:id="rId1"/>
    <sheet name="New Master" sheetId="8" r:id="rId2"/>
    <sheet name="Individual Summary" sheetId="14" r:id="rId3"/>
    <sheet name="Team Summary" sheetId="3" r:id="rId4"/>
    <sheet name="States-Baldwin" sheetId="34" r:id="rId5"/>
    <sheet name="States-Kahuku" sheetId="33" r:id="rId6"/>
    <sheet name="States-Punahou" sheetId="32" r:id="rId7"/>
    <sheet name="States-Kekaulike" sheetId="31" r:id="rId8"/>
    <sheet name="OIA-Kapolei" sheetId="30" r:id="rId9"/>
    <sheet name="OIA-Kahuku" sheetId="28" r:id="rId10"/>
    <sheet name="OIA-Campbell" sheetId="29" r:id="rId11"/>
    <sheet name="Kahuku" sheetId="27" r:id="rId12"/>
    <sheet name="Campbell" sheetId="26" r:id="rId13"/>
    <sheet name="Mililani" sheetId="25" r:id="rId14"/>
    <sheet name="Kapolei" sheetId="24" r:id="rId15"/>
    <sheet name="Leilehua" sheetId="23" r:id="rId16"/>
    <sheet name="Pearl City" sheetId="22" r:id="rId17"/>
    <sheet name="Kalani" sheetId="16" r:id="rId18"/>
    <sheet name="Kaiser" sheetId="21" r:id="rId19"/>
    <sheet name="Waialua" sheetId="20" r:id="rId20"/>
    <sheet name="Moanalua" sheetId="19" r:id="rId21"/>
    <sheet name="Waipahu" sheetId="18" r:id="rId22"/>
    <sheet name="McKinley" sheetId="17" r:id="rId23"/>
  </sheets>
  <definedNames>
    <definedName name="_xlnm.Print_Area" localSheetId="12">Campbell!$I$1:$BA$50</definedName>
    <definedName name="_xlnm.Print_Area" localSheetId="11">Kahuku!$I$1:$BA$50</definedName>
    <definedName name="_xlnm.Print_Area" localSheetId="17">Kalani!$I$1:$BA$50</definedName>
    <definedName name="_xlnm.Print_Area" localSheetId="14">Kapolei!$I$1:$BA$50</definedName>
    <definedName name="_xlnm.Print_Area" localSheetId="15">Leilehua!$I$1:$BA$50</definedName>
    <definedName name="_xlnm.Print_Area" localSheetId="13">Mililani!$I$1:$BA$50</definedName>
    <definedName name="_xlnm.Print_Area" localSheetId="1">'New Master'!$I$1:$BA$50</definedName>
    <definedName name="_xlnm.Print_Area" localSheetId="10">'OIA-Campbell'!$I$1:$BA$50</definedName>
    <definedName name="_xlnm.Print_Area" localSheetId="9">'OIA-Kahuku'!$I$1:$BA$50</definedName>
    <definedName name="_xlnm.Print_Area" localSheetId="8">'OIA-Kapolei'!$I$1:$BA$50</definedName>
    <definedName name="_xlnm.Print_Area" localSheetId="16">'Pearl City'!$I$1:$BA$50</definedName>
    <definedName name="_xlnm.Print_Area" localSheetId="4">'States-Baldwin'!$I$1:$BA$50</definedName>
    <definedName name="_xlnm.Print_Area" localSheetId="5">'States-Kahuku'!$I$1:$BA$50</definedName>
    <definedName name="_xlnm.Print_Area" localSheetId="7">'States-Kekaulike'!$I$1:$BA$50</definedName>
    <definedName name="_xlnm.Print_Area" localSheetId="6">'States-Punahou'!$I$1:$BA$50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4" i="26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AR5" i="14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4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B4"/>
  <c r="AP35"/>
  <c r="AO35"/>
  <c r="AQ35"/>
  <c r="AR35"/>
  <c r="F35"/>
  <c r="G35"/>
  <c r="P35"/>
  <c r="Q35"/>
  <c r="R35"/>
  <c r="S35"/>
  <c r="T35"/>
  <c r="U35"/>
  <c r="V35"/>
  <c r="X35"/>
  <c r="Y35"/>
  <c r="Z35"/>
  <c r="AA35"/>
  <c r="AB35"/>
  <c r="AC35"/>
  <c r="AD35"/>
  <c r="AE35"/>
  <c r="AF35"/>
  <c r="AG35"/>
  <c r="AI35"/>
  <c r="AJ35"/>
  <c r="AK35"/>
  <c r="AL35"/>
  <c r="AM35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B35"/>
  <c r="C35"/>
  <c r="D35"/>
  <c r="E35"/>
  <c r="I35"/>
  <c r="J35"/>
  <c r="K35"/>
  <c r="L35"/>
  <c r="M35"/>
  <c r="N35"/>
  <c r="L14" i="27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21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16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2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23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17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25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19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U3" i="8"/>
  <c r="U2"/>
  <c r="Q3"/>
  <c r="J14"/>
  <c r="K14"/>
  <c r="L14"/>
  <c r="M14"/>
  <c r="AW14"/>
  <c r="J15"/>
  <c r="K15"/>
  <c r="L15"/>
  <c r="M15"/>
  <c r="AW15"/>
  <c r="J16"/>
  <c r="K16"/>
  <c r="L16"/>
  <c r="M16"/>
  <c r="AW16"/>
  <c r="J17"/>
  <c r="K17"/>
  <c r="L17"/>
  <c r="M17"/>
  <c r="AW17"/>
  <c r="J18"/>
  <c r="K18"/>
  <c r="L18"/>
  <c r="M18"/>
  <c r="AW18"/>
  <c r="J19"/>
  <c r="K19"/>
  <c r="L19"/>
  <c r="M19"/>
  <c r="AW19"/>
  <c r="J20"/>
  <c r="K20"/>
  <c r="L20"/>
  <c r="M20"/>
  <c r="AW20"/>
  <c r="J21"/>
  <c r="K21"/>
  <c r="L21"/>
  <c r="M21"/>
  <c r="AW21"/>
  <c r="J22"/>
  <c r="K22"/>
  <c r="L22"/>
  <c r="M22"/>
  <c r="AW22"/>
  <c r="J23"/>
  <c r="K23"/>
  <c r="L23"/>
  <c r="M23"/>
  <c r="AW23"/>
  <c r="J24"/>
  <c r="K24"/>
  <c r="L24"/>
  <c r="M24"/>
  <c r="AW24"/>
  <c r="J25"/>
  <c r="K25"/>
  <c r="L25"/>
  <c r="M25"/>
  <c r="AW25"/>
  <c r="J26"/>
  <c r="K26"/>
  <c r="L26"/>
  <c r="M26"/>
  <c r="AW26"/>
  <c r="J27"/>
  <c r="K27"/>
  <c r="L27"/>
  <c r="M27"/>
  <c r="AW27"/>
  <c r="J28"/>
  <c r="K28"/>
  <c r="L28"/>
  <c r="M28"/>
  <c r="AW28"/>
  <c r="J29"/>
  <c r="K29"/>
  <c r="L29"/>
  <c r="M29"/>
  <c r="AW29"/>
  <c r="J30"/>
  <c r="K30"/>
  <c r="L30"/>
  <c r="M30"/>
  <c r="AW30"/>
  <c r="J31"/>
  <c r="K31"/>
  <c r="L31"/>
  <c r="M31"/>
  <c r="AW31"/>
  <c r="J32"/>
  <c r="K32"/>
  <c r="L32"/>
  <c r="M32"/>
  <c r="AW32"/>
  <c r="J33"/>
  <c r="K33"/>
  <c r="L33"/>
  <c r="M33"/>
  <c r="AW33"/>
  <c r="J34"/>
  <c r="K34"/>
  <c r="L34"/>
  <c r="M34"/>
  <c r="AW34"/>
  <c r="J35"/>
  <c r="K35"/>
  <c r="L35"/>
  <c r="M35"/>
  <c r="AW35"/>
  <c r="J36"/>
  <c r="K36"/>
  <c r="L36"/>
  <c r="M36"/>
  <c r="AW36"/>
  <c r="J37"/>
  <c r="K37"/>
  <c r="L37"/>
  <c r="M37"/>
  <c r="AW37"/>
  <c r="J38"/>
  <c r="K38"/>
  <c r="L38"/>
  <c r="M38"/>
  <c r="AW38"/>
  <c r="J39"/>
  <c r="K39"/>
  <c r="L39"/>
  <c r="M39"/>
  <c r="AW39"/>
  <c r="J40"/>
  <c r="K40"/>
  <c r="L40"/>
  <c r="M40"/>
  <c r="AW40"/>
  <c r="J41"/>
  <c r="K41"/>
  <c r="L41"/>
  <c r="M41"/>
  <c r="AW41"/>
  <c r="J42"/>
  <c r="K42"/>
  <c r="L42"/>
  <c r="M42"/>
  <c r="AW42"/>
  <c r="J43"/>
  <c r="K43"/>
  <c r="L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14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J45"/>
  <c r="K45"/>
  <c r="M45"/>
  <c r="Q45"/>
  <c r="R45"/>
  <c r="S45"/>
  <c r="T45"/>
  <c r="U45"/>
  <c r="V45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L14" i="29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28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30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22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3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33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31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32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E30" i="3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D30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D29"/>
  <c r="D28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D27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D26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D24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D25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D23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D22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D21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D20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D19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D18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J15"/>
  <c r="Q15"/>
  <c r="Y15"/>
  <c r="AJ15"/>
  <c r="AP15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D17"/>
  <c r="D16"/>
  <c r="D14"/>
  <c r="J13"/>
  <c r="Q13"/>
  <c r="Y13"/>
  <c r="AJ13"/>
  <c r="AP13"/>
  <c r="AP7"/>
  <c r="J7"/>
  <c r="Q7"/>
  <c r="Y7"/>
  <c r="AJ7"/>
  <c r="E15"/>
  <c r="F15"/>
  <c r="G15"/>
  <c r="H15"/>
  <c r="I15"/>
  <c r="K15"/>
  <c r="L15"/>
  <c r="M15"/>
  <c r="N15"/>
  <c r="O15"/>
  <c r="P15"/>
  <c r="R15"/>
  <c r="S15"/>
  <c r="T15"/>
  <c r="U15"/>
  <c r="V15"/>
  <c r="W15"/>
  <c r="X15"/>
  <c r="Z15"/>
  <c r="AA15"/>
  <c r="AB15"/>
  <c r="AC15"/>
  <c r="AD15"/>
  <c r="AE15"/>
  <c r="AF15"/>
  <c r="AG15"/>
  <c r="AH15"/>
  <c r="AI15"/>
  <c r="AK15"/>
  <c r="AL15"/>
  <c r="AM15"/>
  <c r="AN15"/>
  <c r="AO15"/>
  <c r="AQ15"/>
  <c r="AR15"/>
  <c r="AS15"/>
  <c r="D15"/>
  <c r="AM13"/>
  <c r="AM7"/>
  <c r="AL13"/>
  <c r="AL7"/>
  <c r="AK13"/>
  <c r="AK7"/>
  <c r="AI13"/>
  <c r="AI7"/>
  <c r="AH13"/>
  <c r="AH7"/>
  <c r="AG13"/>
  <c r="AG7"/>
  <c r="AF13"/>
  <c r="AF7"/>
  <c r="AE13"/>
  <c r="AE7"/>
  <c r="AD13"/>
  <c r="AD7"/>
  <c r="AC13"/>
  <c r="AC7"/>
  <c r="AB13"/>
  <c r="AB7"/>
  <c r="AA13"/>
  <c r="AA7"/>
  <c r="Z13"/>
  <c r="Z7"/>
  <c r="X13"/>
  <c r="X7"/>
  <c r="W13"/>
  <c r="W7"/>
  <c r="V13"/>
  <c r="V7"/>
  <c r="U13"/>
  <c r="U7"/>
  <c r="T13"/>
  <c r="T7"/>
  <c r="S13"/>
  <c r="S7"/>
  <c r="I13"/>
  <c r="I7"/>
  <c r="H13"/>
  <c r="H7"/>
  <c r="E13"/>
  <c r="E7"/>
  <c r="G13"/>
  <c r="G7"/>
  <c r="L13"/>
  <c r="L7"/>
  <c r="M13"/>
  <c r="M7"/>
  <c r="N13"/>
  <c r="N7"/>
  <c r="O13"/>
  <c r="O7"/>
  <c r="P13"/>
  <c r="P7"/>
  <c r="K13"/>
  <c r="K7"/>
  <c r="F3"/>
  <c r="D13"/>
  <c r="D7"/>
  <c r="F13"/>
  <c r="F7"/>
  <c r="F2"/>
  <c r="F4"/>
  <c r="AO13"/>
  <c r="AO7"/>
  <c r="AN13"/>
  <c r="AN7"/>
  <c r="AM2"/>
  <c r="AM3"/>
  <c r="AM4"/>
  <c r="R13"/>
  <c r="R7"/>
  <c r="O2"/>
  <c r="O3"/>
  <c r="O4"/>
  <c r="AR13"/>
  <c r="AR7"/>
  <c r="AQ13"/>
  <c r="AQ7"/>
  <c r="AS13"/>
  <c r="AS7"/>
  <c r="L14" i="20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  <c r="L14" i="18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5"/>
  <c r="AB49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5"/>
  <c r="AB48"/>
  <c r="AB50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5"/>
  <c r="J14"/>
  <c r="K14"/>
  <c r="M14"/>
  <c r="AW14"/>
  <c r="J15"/>
  <c r="K15"/>
  <c r="M15"/>
  <c r="AW15"/>
  <c r="J16"/>
  <c r="K16"/>
  <c r="M16"/>
  <c r="AW16"/>
  <c r="J17"/>
  <c r="K17"/>
  <c r="M17"/>
  <c r="AW17"/>
  <c r="J18"/>
  <c r="K18"/>
  <c r="M18"/>
  <c r="AW18"/>
  <c r="J19"/>
  <c r="K19"/>
  <c r="M19"/>
  <c r="AW19"/>
  <c r="J20"/>
  <c r="K20"/>
  <c r="M20"/>
  <c r="AW20"/>
  <c r="J21"/>
  <c r="K21"/>
  <c r="M21"/>
  <c r="AW21"/>
  <c r="J22"/>
  <c r="K22"/>
  <c r="M22"/>
  <c r="AW22"/>
  <c r="J23"/>
  <c r="K23"/>
  <c r="M23"/>
  <c r="AW23"/>
  <c r="J24"/>
  <c r="K24"/>
  <c r="M24"/>
  <c r="AW24"/>
  <c r="J25"/>
  <c r="K25"/>
  <c r="M25"/>
  <c r="AW25"/>
  <c r="J26"/>
  <c r="K26"/>
  <c r="M26"/>
  <c r="AW26"/>
  <c r="J27"/>
  <c r="K27"/>
  <c r="M27"/>
  <c r="AW27"/>
  <c r="J28"/>
  <c r="K28"/>
  <c r="M28"/>
  <c r="AW28"/>
  <c r="J29"/>
  <c r="K29"/>
  <c r="M29"/>
  <c r="AW29"/>
  <c r="J30"/>
  <c r="K30"/>
  <c r="M30"/>
  <c r="AW30"/>
  <c r="J31"/>
  <c r="K31"/>
  <c r="M31"/>
  <c r="AW31"/>
  <c r="J32"/>
  <c r="K32"/>
  <c r="M32"/>
  <c r="AW32"/>
  <c r="J33"/>
  <c r="K33"/>
  <c r="M33"/>
  <c r="AW33"/>
  <c r="J34"/>
  <c r="K34"/>
  <c r="M34"/>
  <c r="AW34"/>
  <c r="J35"/>
  <c r="K35"/>
  <c r="M35"/>
  <c r="AW35"/>
  <c r="J36"/>
  <c r="K36"/>
  <c r="M36"/>
  <c r="AW36"/>
  <c r="J37"/>
  <c r="K37"/>
  <c r="M37"/>
  <c r="AW37"/>
  <c r="J38"/>
  <c r="K38"/>
  <c r="M38"/>
  <c r="AW38"/>
  <c r="J39"/>
  <c r="K39"/>
  <c r="M39"/>
  <c r="AW39"/>
  <c r="J40"/>
  <c r="K40"/>
  <c r="M40"/>
  <c r="AW40"/>
  <c r="J41"/>
  <c r="K41"/>
  <c r="M41"/>
  <c r="AW41"/>
  <c r="J42"/>
  <c r="K42"/>
  <c r="M42"/>
  <c r="AW42"/>
  <c r="J43"/>
  <c r="K43"/>
  <c r="M43"/>
  <c r="AW43"/>
  <c r="AW45"/>
  <c r="Q14"/>
  <c r="R14"/>
  <c r="S14"/>
  <c r="T14"/>
  <c r="U14"/>
  <c r="V14"/>
  <c r="AX14"/>
  <c r="Q15"/>
  <c r="R15"/>
  <c r="S15"/>
  <c r="T15"/>
  <c r="U15"/>
  <c r="V15"/>
  <c r="AX15"/>
  <c r="Q16"/>
  <c r="R16"/>
  <c r="S16"/>
  <c r="T16"/>
  <c r="U16"/>
  <c r="V16"/>
  <c r="AX16"/>
  <c r="Q17"/>
  <c r="R17"/>
  <c r="S17"/>
  <c r="T17"/>
  <c r="U17"/>
  <c r="V17"/>
  <c r="AX17"/>
  <c r="Q18"/>
  <c r="R18"/>
  <c r="S18"/>
  <c r="T18"/>
  <c r="U18"/>
  <c r="V18"/>
  <c r="AX18"/>
  <c r="Q19"/>
  <c r="R19"/>
  <c r="S19"/>
  <c r="T19"/>
  <c r="U19"/>
  <c r="V19"/>
  <c r="AX19"/>
  <c r="Q20"/>
  <c r="R20"/>
  <c r="S20"/>
  <c r="T20"/>
  <c r="U20"/>
  <c r="V20"/>
  <c r="AX20"/>
  <c r="Q21"/>
  <c r="R21"/>
  <c r="S21"/>
  <c r="T21"/>
  <c r="U21"/>
  <c r="V21"/>
  <c r="AX21"/>
  <c r="Q22"/>
  <c r="R22"/>
  <c r="S22"/>
  <c r="T22"/>
  <c r="U22"/>
  <c r="V22"/>
  <c r="AX22"/>
  <c r="Q23"/>
  <c r="R23"/>
  <c r="S23"/>
  <c r="T23"/>
  <c r="U23"/>
  <c r="V23"/>
  <c r="AX23"/>
  <c r="Q24"/>
  <c r="R24"/>
  <c r="S24"/>
  <c r="T24"/>
  <c r="U24"/>
  <c r="V24"/>
  <c r="AX24"/>
  <c r="Q25"/>
  <c r="R25"/>
  <c r="S25"/>
  <c r="T25"/>
  <c r="U25"/>
  <c r="V25"/>
  <c r="AX25"/>
  <c r="Q26"/>
  <c r="R26"/>
  <c r="S26"/>
  <c r="T26"/>
  <c r="U26"/>
  <c r="V26"/>
  <c r="AX26"/>
  <c r="Q27"/>
  <c r="R27"/>
  <c r="S27"/>
  <c r="T27"/>
  <c r="U27"/>
  <c r="V27"/>
  <c r="AX27"/>
  <c r="Q28"/>
  <c r="R28"/>
  <c r="S28"/>
  <c r="T28"/>
  <c r="U28"/>
  <c r="V28"/>
  <c r="AX28"/>
  <c r="Q29"/>
  <c r="R29"/>
  <c r="S29"/>
  <c r="T29"/>
  <c r="U29"/>
  <c r="V29"/>
  <c r="AX29"/>
  <c r="Q30"/>
  <c r="R30"/>
  <c r="S30"/>
  <c r="T30"/>
  <c r="U30"/>
  <c r="V30"/>
  <c r="AX30"/>
  <c r="Q31"/>
  <c r="R31"/>
  <c r="S31"/>
  <c r="T31"/>
  <c r="U31"/>
  <c r="V31"/>
  <c r="AX31"/>
  <c r="Q32"/>
  <c r="R32"/>
  <c r="S32"/>
  <c r="T32"/>
  <c r="U32"/>
  <c r="V32"/>
  <c r="AX32"/>
  <c r="Q33"/>
  <c r="R33"/>
  <c r="S33"/>
  <c r="T33"/>
  <c r="U33"/>
  <c r="V33"/>
  <c r="AX33"/>
  <c r="Q34"/>
  <c r="R34"/>
  <c r="S34"/>
  <c r="T34"/>
  <c r="U34"/>
  <c r="V34"/>
  <c r="AX34"/>
  <c r="Q35"/>
  <c r="R35"/>
  <c r="S35"/>
  <c r="T35"/>
  <c r="U35"/>
  <c r="V35"/>
  <c r="AX35"/>
  <c r="Q36"/>
  <c r="R36"/>
  <c r="S36"/>
  <c r="T36"/>
  <c r="U36"/>
  <c r="V36"/>
  <c r="AX36"/>
  <c r="Q37"/>
  <c r="R37"/>
  <c r="S37"/>
  <c r="T37"/>
  <c r="U37"/>
  <c r="V37"/>
  <c r="AX37"/>
  <c r="Q38"/>
  <c r="R38"/>
  <c r="S38"/>
  <c r="T38"/>
  <c r="U38"/>
  <c r="V38"/>
  <c r="AX38"/>
  <c r="Q39"/>
  <c r="R39"/>
  <c r="S39"/>
  <c r="T39"/>
  <c r="U39"/>
  <c r="V39"/>
  <c r="AX39"/>
  <c r="Q40"/>
  <c r="R40"/>
  <c r="S40"/>
  <c r="T40"/>
  <c r="U40"/>
  <c r="V40"/>
  <c r="AX40"/>
  <c r="Q41"/>
  <c r="R41"/>
  <c r="S41"/>
  <c r="T41"/>
  <c r="U41"/>
  <c r="V41"/>
  <c r="AX41"/>
  <c r="Q42"/>
  <c r="R42"/>
  <c r="S42"/>
  <c r="T42"/>
  <c r="U42"/>
  <c r="V42"/>
  <c r="AX42"/>
  <c r="Q43"/>
  <c r="R43"/>
  <c r="S43"/>
  <c r="T43"/>
  <c r="U43"/>
  <c r="V43"/>
  <c r="AX43"/>
  <c r="AX45"/>
  <c r="AY45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5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5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5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5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5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5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5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5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5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5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5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5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5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5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5"/>
  <c r="V45"/>
  <c r="U45"/>
  <c r="T45"/>
  <c r="S45"/>
  <c r="R45"/>
  <c r="Q4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M45"/>
  <c r="K45"/>
  <c r="J45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U3"/>
  <c r="Q3"/>
  <c r="U2"/>
</calcChain>
</file>

<file path=xl/sharedStrings.xml><?xml version="1.0" encoding="utf-8"?>
<sst xmlns="http://schemas.openxmlformats.org/spreadsheetml/2006/main" count="3200" uniqueCount="572">
  <si>
    <t>GA</t>
    <phoneticPr fontId="3" type="noConversion"/>
  </si>
  <si>
    <t>Goals Scored</t>
    <phoneticPr fontId="3" type="noConversion"/>
  </si>
  <si>
    <t>Percent Scored</t>
    <phoneticPr fontId="3" type="noConversion"/>
  </si>
  <si>
    <t>Shoot Pct</t>
    <phoneticPr fontId="3" type="noConversion"/>
  </si>
  <si>
    <t>TEAM TOTALS</t>
    <phoneticPr fontId="3" type="noConversion"/>
  </si>
  <si>
    <t>SCHOOL YEAR</t>
    <phoneticPr fontId="3" type="noConversion"/>
  </si>
  <si>
    <t>2018-2019</t>
    <phoneticPr fontId="3" type="noConversion"/>
  </si>
  <si>
    <t>Pct Won</t>
    <phoneticPr fontId="3" type="noConversion"/>
  </si>
  <si>
    <t>DB</t>
  </si>
  <si>
    <t>C</t>
  </si>
  <si>
    <t>OF</t>
  </si>
  <si>
    <t>5MX</t>
  </si>
  <si>
    <t>B</t>
  </si>
  <si>
    <t>CX</t>
  </si>
  <si>
    <t>M</t>
  </si>
  <si>
    <t>VMAC</t>
    <phoneticPr fontId="3" type="noConversion"/>
  </si>
  <si>
    <t>S</t>
    <phoneticPr fontId="3" type="noConversion"/>
  </si>
  <si>
    <t>AG</t>
    <phoneticPr fontId="3" type="noConversion"/>
  </si>
  <si>
    <t>E</t>
    <phoneticPr fontId="3" type="noConversion"/>
  </si>
  <si>
    <t>PX</t>
    <phoneticPr fontId="3" type="noConversion"/>
  </si>
  <si>
    <t>DB</t>
    <phoneticPr fontId="3" type="noConversion"/>
  </si>
  <si>
    <t>PX</t>
    <phoneticPr fontId="3" type="noConversion"/>
  </si>
  <si>
    <t>T</t>
    <phoneticPr fontId="3" type="noConversion"/>
  </si>
  <si>
    <t>S</t>
    <phoneticPr fontId="3" type="noConversion"/>
  </si>
  <si>
    <t>DB</t>
    <phoneticPr fontId="3" type="noConversion"/>
  </si>
  <si>
    <t>S</t>
    <phoneticPr fontId="3" type="noConversion"/>
  </si>
  <si>
    <t>AB</t>
    <phoneticPr fontId="3" type="noConversion"/>
  </si>
  <si>
    <t>E</t>
    <phoneticPr fontId="3" type="noConversion"/>
  </si>
  <si>
    <t>C</t>
    <phoneticPr fontId="3" type="noConversion"/>
  </si>
  <si>
    <t>GA</t>
    <phoneticPr fontId="3" type="noConversion"/>
  </si>
  <si>
    <t>AS</t>
    <phoneticPr fontId="3" type="noConversion"/>
  </si>
  <si>
    <t>E</t>
    <phoneticPr fontId="3" type="noConversion"/>
  </si>
  <si>
    <t>AG</t>
    <phoneticPr fontId="3" type="noConversion"/>
  </si>
  <si>
    <t>AG</t>
    <phoneticPr fontId="3" type="noConversion"/>
  </si>
  <si>
    <t>Campbell</t>
    <phoneticPr fontId="3" type="noConversion"/>
  </si>
  <si>
    <t>S</t>
    <phoneticPr fontId="3" type="noConversion"/>
  </si>
  <si>
    <t>S</t>
    <phoneticPr fontId="3" type="noConversion"/>
  </si>
  <si>
    <t>Waialua</t>
    <phoneticPr fontId="3" type="noConversion"/>
  </si>
  <si>
    <t>?</t>
    <phoneticPr fontId="3" type="noConversion"/>
  </si>
  <si>
    <t>Anya Miranda</t>
    <phoneticPr fontId="3" type="noConversion"/>
  </si>
  <si>
    <t>Lakota Nguyen</t>
    <phoneticPr fontId="3" type="noConversion"/>
  </si>
  <si>
    <t>Aleah Seamster</t>
    <phoneticPr fontId="3" type="noConversion"/>
  </si>
  <si>
    <t>Jessica Erban</t>
    <phoneticPr fontId="3" type="noConversion"/>
  </si>
  <si>
    <t>Maya Uchimura</t>
    <phoneticPr fontId="3" type="noConversion"/>
  </si>
  <si>
    <t>Lauren Croll</t>
    <phoneticPr fontId="3" type="noConversion"/>
  </si>
  <si>
    <t>Taylor Vitarelli</t>
    <phoneticPr fontId="3" type="noConversion"/>
  </si>
  <si>
    <t>Hailie Chinn</t>
    <phoneticPr fontId="3" type="noConversion"/>
  </si>
  <si>
    <t>Anya Miranda</t>
    <phoneticPr fontId="3" type="noConversion"/>
  </si>
  <si>
    <t>Margaret Lonborg</t>
    <phoneticPr fontId="3" type="noConversion"/>
  </si>
  <si>
    <t>Emiko Tajima</t>
    <phoneticPr fontId="3" type="noConversion"/>
  </si>
  <si>
    <t>Hannah Gang</t>
    <phoneticPr fontId="3" type="noConversion"/>
  </si>
  <si>
    <t>Sierra Youth</t>
    <phoneticPr fontId="3" type="noConversion"/>
  </si>
  <si>
    <t>Marina Keola</t>
    <phoneticPr fontId="3" type="noConversion"/>
  </si>
  <si>
    <t>Adoria Lee</t>
    <phoneticPr fontId="3" type="noConversion"/>
  </si>
  <si>
    <t>Princess Gimeno</t>
    <phoneticPr fontId="3" type="noConversion"/>
  </si>
  <si>
    <t>Hailey Oyadomari</t>
    <phoneticPr fontId="3" type="noConversion"/>
  </si>
  <si>
    <t>Kapolei</t>
    <phoneticPr fontId="3" type="noConversion"/>
  </si>
  <si>
    <t>CORP</t>
    <phoneticPr fontId="3" type="noConversion"/>
  </si>
  <si>
    <t>S</t>
    <phoneticPr fontId="3" type="noConversion"/>
  </si>
  <si>
    <t>SX</t>
    <phoneticPr fontId="3" type="noConversion"/>
  </si>
  <si>
    <t>G</t>
    <phoneticPr fontId="3" type="noConversion"/>
  </si>
  <si>
    <t>AS</t>
    <phoneticPr fontId="3" type="noConversion"/>
  </si>
  <si>
    <t>T</t>
    <phoneticPr fontId="3" type="noConversion"/>
  </si>
  <si>
    <t>TX</t>
    <phoneticPr fontId="3" type="noConversion"/>
  </si>
  <si>
    <t>T</t>
    <phoneticPr fontId="3" type="noConversion"/>
  </si>
  <si>
    <t>G</t>
    <phoneticPr fontId="3" type="noConversion"/>
  </si>
  <si>
    <t>S</t>
    <phoneticPr fontId="3" type="noConversion"/>
  </si>
  <si>
    <t>G</t>
    <phoneticPr fontId="3" type="noConversion"/>
  </si>
  <si>
    <t>EX</t>
    <phoneticPr fontId="3" type="noConversion"/>
  </si>
  <si>
    <t>GA</t>
    <phoneticPr fontId="3" type="noConversion"/>
  </si>
  <si>
    <t>Baldwin</t>
    <phoneticPr fontId="3" type="noConversion"/>
  </si>
  <si>
    <t>KS-Kapalama</t>
    <phoneticPr fontId="3" type="noConversion"/>
  </si>
  <si>
    <t>3:15P</t>
    <phoneticPr fontId="3" type="noConversion"/>
  </si>
  <si>
    <t>SL</t>
    <phoneticPr fontId="3" type="noConversion"/>
  </si>
  <si>
    <t>T</t>
    <phoneticPr fontId="3" type="noConversion"/>
  </si>
  <si>
    <t>AA</t>
    <phoneticPr fontId="3" type="noConversion"/>
  </si>
  <si>
    <t>T</t>
    <phoneticPr fontId="3" type="noConversion"/>
  </si>
  <si>
    <t>SX</t>
    <phoneticPr fontId="3" type="noConversion"/>
  </si>
  <si>
    <t>AG</t>
    <phoneticPr fontId="3" type="noConversion"/>
  </si>
  <si>
    <t>AB</t>
    <phoneticPr fontId="3" type="noConversion"/>
  </si>
  <si>
    <t>B</t>
    <phoneticPr fontId="3" type="noConversion"/>
  </si>
  <si>
    <t>EX</t>
    <phoneticPr fontId="3" type="noConversion"/>
  </si>
  <si>
    <t>GO</t>
    <phoneticPr fontId="3" type="noConversion"/>
  </si>
  <si>
    <t>AA</t>
    <phoneticPr fontId="3" type="noConversion"/>
  </si>
  <si>
    <t>S</t>
    <phoneticPr fontId="3" type="noConversion"/>
  </si>
  <si>
    <t>SX</t>
    <phoneticPr fontId="3" type="noConversion"/>
  </si>
  <si>
    <t>E</t>
    <phoneticPr fontId="3" type="noConversion"/>
  </si>
  <si>
    <t>G</t>
    <phoneticPr fontId="3" type="noConversion"/>
  </si>
  <si>
    <t>S</t>
    <phoneticPr fontId="3" type="noConversion"/>
  </si>
  <si>
    <t>SW</t>
    <phoneticPr fontId="3" type="noConversion"/>
  </si>
  <si>
    <t>EX</t>
    <phoneticPr fontId="3" type="noConversion"/>
  </si>
  <si>
    <t>SO</t>
    <phoneticPr fontId="3" type="noConversion"/>
  </si>
  <si>
    <t>TX</t>
    <phoneticPr fontId="3" type="noConversion"/>
  </si>
  <si>
    <t>OF</t>
    <phoneticPr fontId="3" type="noConversion"/>
  </si>
  <si>
    <t>PX</t>
    <phoneticPr fontId="3" type="noConversion"/>
  </si>
  <si>
    <t>AP</t>
    <phoneticPr fontId="3" type="noConversion"/>
  </si>
  <si>
    <t>SX</t>
    <phoneticPr fontId="3" type="noConversion"/>
  </si>
  <si>
    <t>S</t>
    <phoneticPr fontId="3" type="noConversion"/>
  </si>
  <si>
    <t>TX</t>
    <phoneticPr fontId="3" type="noConversion"/>
  </si>
  <si>
    <t>G</t>
    <phoneticPr fontId="3" type="noConversion"/>
  </si>
  <si>
    <t>AS</t>
    <phoneticPr fontId="3" type="noConversion"/>
  </si>
  <si>
    <t>AG</t>
    <phoneticPr fontId="3" type="noConversion"/>
  </si>
  <si>
    <t>SO</t>
    <phoneticPr fontId="3" type="noConversion"/>
  </si>
  <si>
    <t>SX</t>
    <phoneticPr fontId="3" type="noConversion"/>
  </si>
  <si>
    <t>APG</t>
    <phoneticPr fontId="3" type="noConversion"/>
  </si>
  <si>
    <t>AP</t>
    <phoneticPr fontId="3" type="noConversion"/>
  </si>
  <si>
    <t>SO</t>
    <phoneticPr fontId="3" type="noConversion"/>
  </si>
  <si>
    <t>PX</t>
    <phoneticPr fontId="3" type="noConversion"/>
  </si>
  <si>
    <t>T</t>
    <phoneticPr fontId="3" type="noConversion"/>
  </si>
  <si>
    <t>SX</t>
    <phoneticPr fontId="3" type="noConversion"/>
  </si>
  <si>
    <t>TX</t>
    <phoneticPr fontId="3" type="noConversion"/>
  </si>
  <si>
    <t>AG</t>
    <phoneticPr fontId="3" type="noConversion"/>
  </si>
  <si>
    <t>T</t>
    <phoneticPr fontId="3" type="noConversion"/>
  </si>
  <si>
    <t>PX</t>
    <phoneticPr fontId="3" type="noConversion"/>
  </si>
  <si>
    <t>TX</t>
    <phoneticPr fontId="3" type="noConversion"/>
  </si>
  <si>
    <t>T</t>
    <phoneticPr fontId="3" type="noConversion"/>
  </si>
  <si>
    <t>G</t>
    <phoneticPr fontId="3" type="noConversion"/>
  </si>
  <si>
    <t>GO</t>
    <phoneticPr fontId="3" type="noConversion"/>
  </si>
  <si>
    <t>TX</t>
    <phoneticPr fontId="3" type="noConversion"/>
  </si>
  <si>
    <t>G</t>
    <phoneticPr fontId="3" type="noConversion"/>
  </si>
  <si>
    <t>SW</t>
    <phoneticPr fontId="3" type="noConversion"/>
  </si>
  <si>
    <t>SW</t>
    <phoneticPr fontId="3" type="noConversion"/>
  </si>
  <si>
    <t>SL</t>
    <phoneticPr fontId="3" type="noConversion"/>
  </si>
  <si>
    <t>yyyymmdd.#</t>
    <phoneticPr fontId="3" type="noConversion"/>
  </si>
  <si>
    <t>Goals</t>
    <phoneticPr fontId="3" type="noConversion"/>
  </si>
  <si>
    <t>Attempts</t>
    <phoneticPr fontId="3" type="noConversion"/>
  </si>
  <si>
    <t>Campbell</t>
    <phoneticPr fontId="3" type="noConversion"/>
  </si>
  <si>
    <t>SX</t>
    <phoneticPr fontId="3" type="noConversion"/>
  </si>
  <si>
    <t>G</t>
    <phoneticPr fontId="3" type="noConversion"/>
  </si>
  <si>
    <t>GO</t>
    <phoneticPr fontId="3" type="noConversion"/>
  </si>
  <si>
    <t>AS</t>
    <phoneticPr fontId="3" type="noConversion"/>
  </si>
  <si>
    <t>AP</t>
    <phoneticPr fontId="3" type="noConversion"/>
  </si>
  <si>
    <t>S</t>
    <phoneticPr fontId="3" type="noConversion"/>
  </si>
  <si>
    <t>E</t>
    <phoneticPr fontId="3" type="noConversion"/>
  </si>
  <si>
    <t>G</t>
    <phoneticPr fontId="3" type="noConversion"/>
  </si>
  <si>
    <t>G</t>
    <phoneticPr fontId="3" type="noConversion"/>
  </si>
  <si>
    <t>2019-2020</t>
    <phoneticPr fontId="3" type="noConversion"/>
  </si>
  <si>
    <t>Shoot %</t>
    <phoneticPr fontId="3" type="noConversion"/>
  </si>
  <si>
    <t>Goals</t>
    <phoneticPr fontId="3" type="noConversion"/>
  </si>
  <si>
    <t>Att</t>
    <phoneticPr fontId="3" type="noConversion"/>
  </si>
  <si>
    <t>STRT</t>
    <phoneticPr fontId="3" type="noConversion"/>
  </si>
  <si>
    <t>AAB</t>
    <phoneticPr fontId="3" type="noConversion"/>
  </si>
  <si>
    <t>(McK forfeit)</t>
    <phoneticPr fontId="3" type="noConversion"/>
  </si>
  <si>
    <t>Sprints</t>
    <phoneticPr fontId="3" type="noConversion"/>
  </si>
  <si>
    <t>Won</t>
    <phoneticPr fontId="3" type="noConversion"/>
  </si>
  <si>
    <t>QTR</t>
    <phoneticPr fontId="3" type="noConversion"/>
  </si>
  <si>
    <t>CAP</t>
    <phoneticPr fontId="3" type="noConversion"/>
  </si>
  <si>
    <t>EVENT</t>
    <phoneticPr fontId="3" type="noConversion"/>
  </si>
  <si>
    <t>GP</t>
  </si>
  <si>
    <t>ROOSEVELT</t>
    <phoneticPr fontId="3" type="noConversion"/>
  </si>
  <si>
    <t>1A</t>
    <phoneticPr fontId="3" type="noConversion"/>
  </si>
  <si>
    <t>GO</t>
    <phoneticPr fontId="3" type="noConversion"/>
  </si>
  <si>
    <t>AA</t>
    <phoneticPr fontId="3" type="noConversion"/>
  </si>
  <si>
    <t>PX</t>
    <phoneticPr fontId="3" type="noConversion"/>
  </si>
  <si>
    <t>PX</t>
    <phoneticPr fontId="3" type="noConversion"/>
  </si>
  <si>
    <t>AG</t>
    <phoneticPr fontId="3" type="noConversion"/>
  </si>
  <si>
    <t>Pearl City</t>
    <phoneticPr fontId="3" type="noConversion"/>
  </si>
  <si>
    <t>Pearl City</t>
    <phoneticPr fontId="3" type="noConversion"/>
  </si>
  <si>
    <t>G</t>
    <phoneticPr fontId="3" type="noConversion"/>
  </si>
  <si>
    <t>T</t>
    <phoneticPr fontId="3" type="noConversion"/>
  </si>
  <si>
    <t>E</t>
    <phoneticPr fontId="3" type="noConversion"/>
  </si>
  <si>
    <t>AG</t>
    <phoneticPr fontId="3" type="noConversion"/>
  </si>
  <si>
    <t>AA</t>
    <phoneticPr fontId="3" type="noConversion"/>
  </si>
  <si>
    <t>SO</t>
    <phoneticPr fontId="3" type="noConversion"/>
  </si>
  <si>
    <t>SW</t>
    <phoneticPr fontId="3" type="noConversion"/>
  </si>
  <si>
    <t>B</t>
    <phoneticPr fontId="3" type="noConversion"/>
  </si>
  <si>
    <t>5MX</t>
    <phoneticPr fontId="3" type="noConversion"/>
  </si>
  <si>
    <t>SX</t>
    <phoneticPr fontId="3" type="noConversion"/>
  </si>
  <si>
    <t>SX</t>
    <phoneticPr fontId="3" type="noConversion"/>
  </si>
  <si>
    <t>TX</t>
    <phoneticPr fontId="3" type="noConversion"/>
  </si>
  <si>
    <t>TX</t>
    <phoneticPr fontId="3" type="noConversion"/>
  </si>
  <si>
    <t>PX</t>
    <phoneticPr fontId="3" type="noConversion"/>
  </si>
  <si>
    <t>PX</t>
    <phoneticPr fontId="3" type="noConversion"/>
  </si>
  <si>
    <t>B</t>
    <phoneticPr fontId="3" type="noConversion"/>
  </si>
  <si>
    <t>CX</t>
    <phoneticPr fontId="3" type="noConversion"/>
  </si>
  <si>
    <t>SO</t>
    <phoneticPr fontId="3" type="noConversion"/>
  </si>
  <si>
    <t>SO</t>
    <phoneticPr fontId="3" type="noConversion"/>
  </si>
  <si>
    <t>GO</t>
    <phoneticPr fontId="3" type="noConversion"/>
  </si>
  <si>
    <t>GO</t>
    <phoneticPr fontId="3" type="noConversion"/>
  </si>
  <si>
    <t>M</t>
    <phoneticPr fontId="3" type="noConversion"/>
  </si>
  <si>
    <t>RB</t>
    <phoneticPr fontId="3" type="noConversion"/>
  </si>
  <si>
    <t>RD</t>
    <phoneticPr fontId="3" type="noConversion"/>
  </si>
  <si>
    <t>SW</t>
    <phoneticPr fontId="3" type="noConversion"/>
  </si>
  <si>
    <t>DB</t>
    <phoneticPr fontId="3" type="noConversion"/>
  </si>
  <si>
    <t>S</t>
    <phoneticPr fontId="3" type="noConversion"/>
  </si>
  <si>
    <t>AA</t>
    <phoneticPr fontId="3" type="noConversion"/>
  </si>
  <si>
    <t>AF</t>
    <phoneticPr fontId="3" type="noConversion"/>
  </si>
  <si>
    <t>OIA-Kapolei</t>
    <phoneticPr fontId="3" type="noConversion"/>
  </si>
  <si>
    <t>APG</t>
    <phoneticPr fontId="3" type="noConversion"/>
  </si>
  <si>
    <t>S</t>
    <phoneticPr fontId="3" type="noConversion"/>
  </si>
  <si>
    <t>AB</t>
    <phoneticPr fontId="3" type="noConversion"/>
  </si>
  <si>
    <t>GA</t>
    <phoneticPr fontId="3" type="noConversion"/>
  </si>
  <si>
    <t>AS</t>
    <phoneticPr fontId="3" type="noConversion"/>
  </si>
  <si>
    <t>C</t>
    <phoneticPr fontId="3" type="noConversion"/>
  </si>
  <si>
    <t>5M</t>
    <phoneticPr fontId="3" type="noConversion"/>
  </si>
  <si>
    <t>GP</t>
    <phoneticPr fontId="3" type="noConversion"/>
  </si>
  <si>
    <t>PX</t>
    <phoneticPr fontId="3" type="noConversion"/>
  </si>
  <si>
    <t>S</t>
    <phoneticPr fontId="3" type="noConversion"/>
  </si>
  <si>
    <t>TX</t>
    <phoneticPr fontId="3" type="noConversion"/>
  </si>
  <si>
    <t>AG</t>
    <phoneticPr fontId="3" type="noConversion"/>
  </si>
  <si>
    <t>DB</t>
    <phoneticPr fontId="3" type="noConversion"/>
  </si>
  <si>
    <t>DB</t>
    <phoneticPr fontId="3" type="noConversion"/>
  </si>
  <si>
    <t>AG</t>
    <phoneticPr fontId="3" type="noConversion"/>
  </si>
  <si>
    <t>G</t>
    <phoneticPr fontId="3" type="noConversion"/>
  </si>
  <si>
    <t>T</t>
    <phoneticPr fontId="3" type="noConversion"/>
  </si>
  <si>
    <t>SO</t>
    <phoneticPr fontId="3" type="noConversion"/>
  </si>
  <si>
    <t>SX</t>
    <phoneticPr fontId="3" type="noConversion"/>
  </si>
  <si>
    <t>SO</t>
    <phoneticPr fontId="3" type="noConversion"/>
  </si>
  <si>
    <t>SL</t>
    <phoneticPr fontId="3" type="noConversion"/>
  </si>
  <si>
    <t>T</t>
    <phoneticPr fontId="3" type="noConversion"/>
  </si>
  <si>
    <t>GO</t>
    <phoneticPr fontId="3" type="noConversion"/>
  </si>
  <si>
    <t>AB</t>
    <phoneticPr fontId="3" type="noConversion"/>
  </si>
  <si>
    <t>G</t>
    <phoneticPr fontId="3" type="noConversion"/>
  </si>
  <si>
    <t>S</t>
    <phoneticPr fontId="3" type="noConversion"/>
  </si>
  <si>
    <t>EX</t>
    <phoneticPr fontId="3" type="noConversion"/>
  </si>
  <si>
    <t>AA</t>
    <phoneticPr fontId="3" type="noConversion"/>
  </si>
  <si>
    <t>AA</t>
    <phoneticPr fontId="3" type="noConversion"/>
  </si>
  <si>
    <t>E</t>
    <phoneticPr fontId="3" type="noConversion"/>
  </si>
  <si>
    <t>S</t>
    <phoneticPr fontId="3" type="noConversion"/>
  </si>
  <si>
    <t>G</t>
    <phoneticPr fontId="3" type="noConversion"/>
  </si>
  <si>
    <t>Kahuku</t>
    <phoneticPr fontId="3" type="noConversion"/>
  </si>
  <si>
    <t>APG</t>
    <phoneticPr fontId="3" type="noConversion"/>
  </si>
  <si>
    <t>Mililani</t>
    <phoneticPr fontId="3" type="noConversion"/>
  </si>
  <si>
    <t>FINAL SCORE</t>
    <phoneticPr fontId="3" type="noConversion"/>
  </si>
  <si>
    <t>G</t>
    <phoneticPr fontId="3" type="noConversion"/>
  </si>
  <si>
    <t>GP</t>
    <phoneticPr fontId="3" type="noConversion"/>
  </si>
  <si>
    <t>GA</t>
    <phoneticPr fontId="3" type="noConversion"/>
  </si>
  <si>
    <t>E</t>
    <phoneticPr fontId="3" type="noConversion"/>
  </si>
  <si>
    <t>5M</t>
    <phoneticPr fontId="3" type="noConversion"/>
  </si>
  <si>
    <t>S</t>
    <phoneticPr fontId="3" type="noConversion"/>
  </si>
  <si>
    <t>T</t>
    <phoneticPr fontId="3" type="noConversion"/>
  </si>
  <si>
    <t>P</t>
    <phoneticPr fontId="3" type="noConversion"/>
  </si>
  <si>
    <t>DB</t>
    <phoneticPr fontId="3" type="noConversion"/>
  </si>
  <si>
    <t>Kahuku</t>
    <phoneticPr fontId="3" type="noConversion"/>
  </si>
  <si>
    <t>AP</t>
    <phoneticPr fontId="3" type="noConversion"/>
  </si>
  <si>
    <t>E</t>
    <phoneticPr fontId="3" type="noConversion"/>
  </si>
  <si>
    <t>S</t>
    <phoneticPr fontId="3" type="noConversion"/>
  </si>
  <si>
    <t>PX</t>
    <phoneticPr fontId="3" type="noConversion"/>
  </si>
  <si>
    <t>G</t>
    <phoneticPr fontId="3" type="noConversion"/>
  </si>
  <si>
    <t>GO</t>
    <phoneticPr fontId="3" type="noConversion"/>
  </si>
  <si>
    <t>T</t>
    <phoneticPr fontId="3" type="noConversion"/>
  </si>
  <si>
    <t>S</t>
    <phoneticPr fontId="3" type="noConversion"/>
  </si>
  <si>
    <t>T</t>
    <phoneticPr fontId="3" type="noConversion"/>
  </si>
  <si>
    <t>S</t>
    <phoneticPr fontId="3" type="noConversion"/>
  </si>
  <si>
    <t>S</t>
    <phoneticPr fontId="3" type="noConversion"/>
  </si>
  <si>
    <t>S</t>
    <phoneticPr fontId="3" type="noConversion"/>
  </si>
  <si>
    <t>APG</t>
    <phoneticPr fontId="3" type="noConversion"/>
  </si>
  <si>
    <t>S</t>
    <phoneticPr fontId="3" type="noConversion"/>
  </si>
  <si>
    <t>S</t>
    <phoneticPr fontId="3" type="noConversion"/>
  </si>
  <si>
    <t>SW</t>
    <phoneticPr fontId="3" type="noConversion"/>
  </si>
  <si>
    <t>G</t>
    <phoneticPr fontId="3" type="noConversion"/>
  </si>
  <si>
    <t>AS</t>
    <phoneticPr fontId="3" type="noConversion"/>
  </si>
  <si>
    <t>SO</t>
    <phoneticPr fontId="3" type="noConversion"/>
  </si>
  <si>
    <t>S</t>
    <phoneticPr fontId="3" type="noConversion"/>
  </si>
  <si>
    <t>C</t>
    <phoneticPr fontId="3" type="noConversion"/>
  </si>
  <si>
    <t>S</t>
    <phoneticPr fontId="3" type="noConversion"/>
  </si>
  <si>
    <t>SL</t>
    <phoneticPr fontId="3" type="noConversion"/>
  </si>
  <si>
    <t>E</t>
    <phoneticPr fontId="3" type="noConversion"/>
  </si>
  <si>
    <t>GO</t>
    <phoneticPr fontId="3" type="noConversion"/>
  </si>
  <si>
    <t>AB</t>
    <phoneticPr fontId="3" type="noConversion"/>
  </si>
  <si>
    <t>G</t>
    <phoneticPr fontId="3" type="noConversion"/>
  </si>
  <si>
    <t>1A</t>
    <phoneticPr fontId="3" type="noConversion"/>
  </si>
  <si>
    <t>SX</t>
    <phoneticPr fontId="3" type="noConversion"/>
  </si>
  <si>
    <t>TX</t>
    <phoneticPr fontId="3" type="noConversion"/>
  </si>
  <si>
    <t>TX</t>
    <phoneticPr fontId="3" type="noConversion"/>
  </si>
  <si>
    <t>SO</t>
    <phoneticPr fontId="3" type="noConversion"/>
  </si>
  <si>
    <t>Leilehua</t>
    <phoneticPr fontId="3" type="noConversion"/>
  </si>
  <si>
    <t>EX</t>
    <phoneticPr fontId="3" type="noConversion"/>
  </si>
  <si>
    <t>GA</t>
    <phoneticPr fontId="3" type="noConversion"/>
  </si>
  <si>
    <t>SW</t>
    <phoneticPr fontId="3" type="noConversion"/>
  </si>
  <si>
    <t>Kapolei</t>
    <phoneticPr fontId="3" type="noConversion"/>
  </si>
  <si>
    <t>Kaimuki</t>
    <phoneticPr fontId="3" type="noConversion"/>
  </si>
  <si>
    <t>Mililani</t>
    <phoneticPr fontId="3" type="noConversion"/>
  </si>
  <si>
    <t>Campbell</t>
    <phoneticPr fontId="3" type="noConversion"/>
  </si>
  <si>
    <t>Kahuku</t>
    <phoneticPr fontId="3" type="noConversion"/>
  </si>
  <si>
    <t>Leilehua</t>
    <phoneticPr fontId="3" type="noConversion"/>
  </si>
  <si>
    <t>SW</t>
  </si>
  <si>
    <t>TX</t>
  </si>
  <si>
    <t>T</t>
  </si>
  <si>
    <t>AB</t>
  </si>
  <si>
    <t>AB</t>
    <phoneticPr fontId="3" type="noConversion"/>
  </si>
  <si>
    <t>S</t>
  </si>
  <si>
    <t>S</t>
    <phoneticPr fontId="3" type="noConversion"/>
  </si>
  <si>
    <t>AA</t>
  </si>
  <si>
    <t>AA</t>
    <phoneticPr fontId="3" type="noConversion"/>
  </si>
  <si>
    <t>PX</t>
  </si>
  <si>
    <t>Clara Lee</t>
    <phoneticPr fontId="3" type="noConversion"/>
  </si>
  <si>
    <t>Maile Shiroma</t>
    <phoneticPr fontId="3" type="noConversion"/>
  </si>
  <si>
    <t>Emily Pacis</t>
    <phoneticPr fontId="3" type="noConversion"/>
  </si>
  <si>
    <t>Kaya Uchimura</t>
    <phoneticPr fontId="3" type="noConversion"/>
  </si>
  <si>
    <t>McKinley</t>
    <phoneticPr fontId="3" type="noConversion"/>
  </si>
  <si>
    <t>Kaimuki</t>
    <phoneticPr fontId="3" type="noConversion"/>
  </si>
  <si>
    <t>Waipahu</t>
    <phoneticPr fontId="3" type="noConversion"/>
  </si>
  <si>
    <t>Moanalua</t>
    <phoneticPr fontId="3" type="noConversion"/>
  </si>
  <si>
    <t>VMAC</t>
    <phoneticPr fontId="3" type="noConversion"/>
  </si>
  <si>
    <t>Waialua</t>
    <phoneticPr fontId="3" type="noConversion"/>
  </si>
  <si>
    <t>Kaiser</t>
    <phoneticPr fontId="3" type="noConversion"/>
  </si>
  <si>
    <t>Kalani</t>
    <phoneticPr fontId="3" type="noConversion"/>
  </si>
  <si>
    <t>C</t>
    <phoneticPr fontId="3" type="noConversion"/>
  </si>
  <si>
    <t>AG</t>
    <phoneticPr fontId="3" type="noConversion"/>
  </si>
  <si>
    <t>SO</t>
    <phoneticPr fontId="3" type="noConversion"/>
  </si>
  <si>
    <t>OF</t>
    <phoneticPr fontId="3" type="noConversion"/>
  </si>
  <si>
    <t>S</t>
    <phoneticPr fontId="3" type="noConversion"/>
  </si>
  <si>
    <t>AG</t>
    <phoneticPr fontId="3" type="noConversion"/>
  </si>
  <si>
    <t>SX</t>
    <phoneticPr fontId="3" type="noConversion"/>
  </si>
  <si>
    <t>S</t>
    <phoneticPr fontId="3" type="noConversion"/>
  </si>
  <si>
    <t>AP</t>
    <phoneticPr fontId="3" type="noConversion"/>
  </si>
  <si>
    <t>S</t>
    <phoneticPr fontId="3" type="noConversion"/>
  </si>
  <si>
    <t>P</t>
    <phoneticPr fontId="3" type="noConversion"/>
  </si>
  <si>
    <t>AF</t>
    <phoneticPr fontId="3" type="noConversion"/>
  </si>
  <si>
    <t>PX</t>
    <phoneticPr fontId="3" type="noConversion"/>
  </si>
  <si>
    <t>G</t>
    <phoneticPr fontId="3" type="noConversion"/>
  </si>
  <si>
    <t>AA</t>
    <phoneticPr fontId="3" type="noConversion"/>
  </si>
  <si>
    <t>E</t>
    <phoneticPr fontId="3" type="noConversion"/>
  </si>
  <si>
    <t>AS</t>
    <phoneticPr fontId="3" type="noConversion"/>
  </si>
  <si>
    <t>G</t>
    <phoneticPr fontId="3" type="noConversion"/>
  </si>
  <si>
    <t>1A</t>
    <phoneticPr fontId="3" type="noConversion"/>
  </si>
  <si>
    <t>GA</t>
    <phoneticPr fontId="3" type="noConversion"/>
  </si>
  <si>
    <t>GP</t>
    <phoneticPr fontId="3" type="noConversion"/>
  </si>
  <si>
    <t>Kapolei</t>
    <phoneticPr fontId="3" type="noConversion"/>
  </si>
  <si>
    <t>updated</t>
    <phoneticPr fontId="3" type="noConversion"/>
  </si>
  <si>
    <t>updated:</t>
    <phoneticPr fontId="3" type="noConversion"/>
  </si>
  <si>
    <t>AA</t>
    <phoneticPr fontId="3" type="noConversion"/>
  </si>
  <si>
    <t>AB</t>
    <phoneticPr fontId="3" type="noConversion"/>
  </si>
  <si>
    <t>AF</t>
    <phoneticPr fontId="3" type="noConversion"/>
  </si>
  <si>
    <t>AP</t>
    <phoneticPr fontId="3" type="noConversion"/>
  </si>
  <si>
    <t>AG</t>
    <phoneticPr fontId="3" type="noConversion"/>
  </si>
  <si>
    <t>APG</t>
    <phoneticPr fontId="3" type="noConversion"/>
  </si>
  <si>
    <t>E</t>
    <phoneticPr fontId="3" type="noConversion"/>
  </si>
  <si>
    <t>S</t>
    <phoneticPr fontId="3" type="noConversion"/>
  </si>
  <si>
    <t>T</t>
    <phoneticPr fontId="3" type="noConversion"/>
  </si>
  <si>
    <t>C</t>
    <phoneticPr fontId="3" type="noConversion"/>
  </si>
  <si>
    <t>OF</t>
    <phoneticPr fontId="3" type="noConversion"/>
  </si>
  <si>
    <t>EX</t>
    <phoneticPr fontId="3" type="noConversion"/>
  </si>
  <si>
    <t>AF</t>
    <phoneticPr fontId="3" type="noConversion"/>
  </si>
  <si>
    <t>GA</t>
    <phoneticPr fontId="3" type="noConversion"/>
  </si>
  <si>
    <t>T</t>
    <phoneticPr fontId="3" type="noConversion"/>
  </si>
  <si>
    <t>Kaiser</t>
    <phoneticPr fontId="3" type="noConversion"/>
  </si>
  <si>
    <t>Kalani</t>
    <phoneticPr fontId="3" type="noConversion"/>
  </si>
  <si>
    <t>APG</t>
    <phoneticPr fontId="3" type="noConversion"/>
  </si>
  <si>
    <t>AB</t>
    <phoneticPr fontId="3" type="noConversion"/>
  </si>
  <si>
    <t>Goals Scored</t>
    <phoneticPr fontId="3" type="noConversion"/>
  </si>
  <si>
    <t>Percent Scored</t>
    <phoneticPr fontId="3" type="noConversion"/>
  </si>
  <si>
    <t>McKinley</t>
    <phoneticPr fontId="3" type="noConversion"/>
  </si>
  <si>
    <t>1B</t>
    <phoneticPr fontId="3" type="noConversion"/>
  </si>
  <si>
    <t>Game No.</t>
    <phoneticPr fontId="3" type="noConversion"/>
  </si>
  <si>
    <t>G</t>
    <phoneticPr fontId="3" type="noConversion"/>
  </si>
  <si>
    <t>GD</t>
    <phoneticPr fontId="3" type="noConversion"/>
  </si>
  <si>
    <t>GX</t>
    <phoneticPr fontId="3" type="noConversion"/>
  </si>
  <si>
    <t>AS</t>
    <phoneticPr fontId="3" type="noConversion"/>
  </si>
  <si>
    <t>Kaimuki</t>
    <phoneticPr fontId="3" type="noConversion"/>
  </si>
  <si>
    <t>OF</t>
    <phoneticPr fontId="3" type="noConversion"/>
  </si>
  <si>
    <t>AS</t>
    <phoneticPr fontId="3" type="noConversion"/>
  </si>
  <si>
    <t>CORP</t>
    <phoneticPr fontId="3" type="noConversion"/>
  </si>
  <si>
    <t>EX</t>
    <phoneticPr fontId="3" type="noConversion"/>
  </si>
  <si>
    <t>T</t>
    <phoneticPr fontId="3" type="noConversion"/>
  </si>
  <si>
    <t>SX</t>
    <phoneticPr fontId="3" type="noConversion"/>
  </si>
  <si>
    <t>PX</t>
    <phoneticPr fontId="3" type="noConversion"/>
  </si>
  <si>
    <t>P</t>
    <phoneticPr fontId="3" type="noConversion"/>
  </si>
  <si>
    <t>AA</t>
    <phoneticPr fontId="3" type="noConversion"/>
  </si>
  <si>
    <t>AG</t>
    <phoneticPr fontId="3" type="noConversion"/>
  </si>
  <si>
    <t>S</t>
    <phoneticPr fontId="3" type="noConversion"/>
  </si>
  <si>
    <t>TX</t>
    <phoneticPr fontId="3" type="noConversion"/>
  </si>
  <si>
    <t>AB</t>
    <phoneticPr fontId="3" type="noConversion"/>
  </si>
  <si>
    <t>S</t>
    <phoneticPr fontId="3" type="noConversion"/>
  </si>
  <si>
    <t>S</t>
    <phoneticPr fontId="3" type="noConversion"/>
  </si>
  <si>
    <t>E</t>
    <phoneticPr fontId="3" type="noConversion"/>
  </si>
  <si>
    <t>OIA-Campbell</t>
    <phoneticPr fontId="3" type="noConversion"/>
  </si>
  <si>
    <t>OIA-Kahuku</t>
    <phoneticPr fontId="3" type="noConversion"/>
  </si>
  <si>
    <t>OIA-Campbell</t>
    <phoneticPr fontId="3" type="noConversion"/>
  </si>
  <si>
    <t>CORP</t>
    <phoneticPr fontId="3" type="noConversion"/>
  </si>
  <si>
    <t>G</t>
    <phoneticPr fontId="3" type="noConversion"/>
  </si>
  <si>
    <t>S</t>
    <phoneticPr fontId="3" type="noConversion"/>
  </si>
  <si>
    <t>GA</t>
    <phoneticPr fontId="3" type="noConversion"/>
  </si>
  <si>
    <t>G</t>
    <phoneticPr fontId="3" type="noConversion"/>
  </si>
  <si>
    <t>SW</t>
    <phoneticPr fontId="3" type="noConversion"/>
  </si>
  <si>
    <t>PX</t>
    <phoneticPr fontId="3" type="noConversion"/>
  </si>
  <si>
    <t>G</t>
    <phoneticPr fontId="3" type="noConversion"/>
  </si>
  <si>
    <t>SO</t>
    <phoneticPr fontId="3" type="noConversion"/>
  </si>
  <si>
    <t>5M</t>
    <phoneticPr fontId="3" type="noConversion"/>
  </si>
  <si>
    <t>GP</t>
    <phoneticPr fontId="3" type="noConversion"/>
  </si>
  <si>
    <t>SO</t>
    <phoneticPr fontId="3" type="noConversion"/>
  </si>
  <si>
    <t>SO</t>
    <phoneticPr fontId="3" type="noConversion"/>
  </si>
  <si>
    <t>AF</t>
    <phoneticPr fontId="3" type="noConversion"/>
  </si>
  <si>
    <t>SO</t>
    <phoneticPr fontId="3" type="noConversion"/>
  </si>
  <si>
    <t>AB</t>
    <phoneticPr fontId="3" type="noConversion"/>
  </si>
  <si>
    <t>AF</t>
    <phoneticPr fontId="3" type="noConversion"/>
  </si>
  <si>
    <t>PX</t>
    <phoneticPr fontId="3" type="noConversion"/>
  </si>
  <si>
    <t>SO</t>
    <phoneticPr fontId="3" type="noConversion"/>
  </si>
  <si>
    <t>AS</t>
    <phoneticPr fontId="3" type="noConversion"/>
  </si>
  <si>
    <t>S</t>
    <phoneticPr fontId="3" type="noConversion"/>
  </si>
  <si>
    <t>SO</t>
    <phoneticPr fontId="3" type="noConversion"/>
  </si>
  <si>
    <t>AF</t>
    <phoneticPr fontId="3" type="noConversion"/>
  </si>
  <si>
    <t>X</t>
    <phoneticPr fontId="3" type="noConversion"/>
  </si>
  <si>
    <t>APG</t>
    <phoneticPr fontId="3" type="noConversion"/>
  </si>
  <si>
    <t>SO</t>
    <phoneticPr fontId="3" type="noConversion"/>
  </si>
  <si>
    <t>S</t>
    <phoneticPr fontId="3" type="noConversion"/>
  </si>
  <si>
    <t>SO</t>
    <phoneticPr fontId="3" type="noConversion"/>
  </si>
  <si>
    <t>B</t>
    <phoneticPr fontId="3" type="noConversion"/>
  </si>
  <si>
    <t>PX</t>
    <phoneticPr fontId="3" type="noConversion"/>
  </si>
  <si>
    <t>GO</t>
    <phoneticPr fontId="3" type="noConversion"/>
  </si>
  <si>
    <t>S</t>
    <phoneticPr fontId="3" type="noConversion"/>
  </si>
  <si>
    <t>EX</t>
    <phoneticPr fontId="3" type="noConversion"/>
  </si>
  <si>
    <t>PX</t>
    <phoneticPr fontId="3" type="noConversion"/>
  </si>
  <si>
    <t>EX</t>
    <phoneticPr fontId="3" type="noConversion"/>
  </si>
  <si>
    <t>GA</t>
    <phoneticPr fontId="3" type="noConversion"/>
  </si>
  <si>
    <t>RB</t>
  </si>
  <si>
    <t>RD</t>
  </si>
  <si>
    <t>SL</t>
  </si>
  <si>
    <t>1A</t>
  </si>
  <si>
    <t>1B</t>
  </si>
  <si>
    <t>TOTALS</t>
  </si>
  <si>
    <t>Password</t>
  </si>
  <si>
    <t>NoTouch</t>
  </si>
  <si>
    <t>Kalani</t>
    <phoneticPr fontId="3" type="noConversion"/>
  </si>
  <si>
    <t>Kaimuki</t>
    <phoneticPr fontId="3" type="noConversion"/>
  </si>
  <si>
    <t>SW</t>
    <phoneticPr fontId="3" type="noConversion"/>
  </si>
  <si>
    <t>G</t>
    <phoneticPr fontId="3" type="noConversion"/>
  </si>
  <si>
    <t>E</t>
    <phoneticPr fontId="3" type="noConversion"/>
  </si>
  <si>
    <t>G</t>
    <phoneticPr fontId="3" type="noConversion"/>
  </si>
  <si>
    <t>GO</t>
    <phoneticPr fontId="3" type="noConversion"/>
  </si>
  <si>
    <t>PX</t>
    <phoneticPr fontId="3" type="noConversion"/>
  </si>
  <si>
    <t>E</t>
    <phoneticPr fontId="3" type="noConversion"/>
  </si>
  <si>
    <t>GD</t>
    <phoneticPr fontId="3" type="noConversion"/>
  </si>
  <si>
    <t>AS</t>
    <phoneticPr fontId="3" type="noConversion"/>
  </si>
  <si>
    <t>SO</t>
    <phoneticPr fontId="3" type="noConversion"/>
  </si>
  <si>
    <t>AG</t>
    <phoneticPr fontId="3" type="noConversion"/>
  </si>
  <si>
    <t>SX</t>
    <phoneticPr fontId="3" type="noConversion"/>
  </si>
  <si>
    <t>G</t>
    <phoneticPr fontId="3" type="noConversion"/>
  </si>
  <si>
    <t>T</t>
    <phoneticPr fontId="3" type="noConversion"/>
  </si>
  <si>
    <t>AB</t>
    <phoneticPr fontId="3" type="noConversion"/>
  </si>
  <si>
    <t>GA</t>
    <phoneticPr fontId="3" type="noConversion"/>
  </si>
  <si>
    <t>SO</t>
    <phoneticPr fontId="3" type="noConversion"/>
  </si>
  <si>
    <t>AG</t>
    <phoneticPr fontId="3" type="noConversion"/>
  </si>
  <si>
    <t>AG</t>
    <phoneticPr fontId="3" type="noConversion"/>
  </si>
  <si>
    <t>SO</t>
    <phoneticPr fontId="3" type="noConversion"/>
  </si>
  <si>
    <t>T</t>
    <phoneticPr fontId="3" type="noConversion"/>
  </si>
  <si>
    <t>S</t>
    <phoneticPr fontId="3" type="noConversion"/>
  </si>
  <si>
    <t>Starters</t>
    <phoneticPr fontId="3" type="noConversion"/>
  </si>
  <si>
    <t>Q1</t>
    <phoneticPr fontId="3" type="noConversion"/>
  </si>
  <si>
    <t>Q2</t>
    <phoneticPr fontId="3" type="noConversion"/>
  </si>
  <si>
    <t>Q3</t>
    <phoneticPr fontId="3" type="noConversion"/>
  </si>
  <si>
    <t>Q4</t>
    <phoneticPr fontId="3" type="noConversion"/>
  </si>
  <si>
    <t>OT1</t>
    <phoneticPr fontId="3" type="noConversion"/>
  </si>
  <si>
    <t>OT2</t>
    <phoneticPr fontId="3" type="noConversion"/>
  </si>
  <si>
    <t>OT3</t>
    <phoneticPr fontId="3" type="noConversion"/>
  </si>
  <si>
    <t>GD</t>
  </si>
  <si>
    <t>GX</t>
  </si>
  <si>
    <t>AF</t>
  </si>
  <si>
    <t>AP</t>
  </si>
  <si>
    <t>APG</t>
  </si>
  <si>
    <t>5M</t>
  </si>
  <si>
    <t>P</t>
  </si>
  <si>
    <t>Earned Exclusions</t>
    <phoneticPr fontId="3" type="noConversion"/>
  </si>
  <si>
    <t>T</t>
    <phoneticPr fontId="3" type="noConversion"/>
  </si>
  <si>
    <t>AG</t>
    <phoneticPr fontId="3" type="noConversion"/>
  </si>
  <si>
    <t>AA</t>
    <phoneticPr fontId="3" type="noConversion"/>
  </si>
  <si>
    <t>Kaiser</t>
    <phoneticPr fontId="3" type="noConversion"/>
  </si>
  <si>
    <t>STRT</t>
    <phoneticPr fontId="3" type="noConversion"/>
  </si>
  <si>
    <t>GA</t>
    <phoneticPr fontId="3" type="noConversion"/>
  </si>
  <si>
    <t>TX</t>
    <phoneticPr fontId="3" type="noConversion"/>
  </si>
  <si>
    <t>AB</t>
    <phoneticPr fontId="3" type="noConversion"/>
  </si>
  <si>
    <t>King Kekaulike</t>
    <phoneticPr fontId="3" type="noConversion"/>
  </si>
  <si>
    <t>Kihei Aq. Center</t>
    <phoneticPr fontId="3" type="noConversion"/>
  </si>
  <si>
    <t>E</t>
    <phoneticPr fontId="3" type="noConversion"/>
  </si>
  <si>
    <t>PX</t>
    <phoneticPr fontId="3" type="noConversion"/>
  </si>
  <si>
    <t>S</t>
    <phoneticPr fontId="3" type="noConversion"/>
  </si>
  <si>
    <t>AA</t>
    <phoneticPr fontId="3" type="noConversion"/>
  </si>
  <si>
    <t>AB</t>
    <phoneticPr fontId="3" type="noConversion"/>
  </si>
  <si>
    <t>AG</t>
    <phoneticPr fontId="3" type="noConversion"/>
  </si>
  <si>
    <t>GA</t>
    <phoneticPr fontId="3" type="noConversion"/>
  </si>
  <si>
    <t>AF</t>
    <phoneticPr fontId="3" type="noConversion"/>
  </si>
  <si>
    <t>E</t>
    <phoneticPr fontId="3" type="noConversion"/>
  </si>
  <si>
    <t>SO</t>
    <phoneticPr fontId="3" type="noConversion"/>
  </si>
  <si>
    <t>AG</t>
    <phoneticPr fontId="3" type="noConversion"/>
  </si>
  <si>
    <t>AA</t>
    <phoneticPr fontId="3" type="noConversion"/>
  </si>
  <si>
    <t>AS</t>
    <phoneticPr fontId="3" type="noConversion"/>
  </si>
  <si>
    <t>SX</t>
    <phoneticPr fontId="3" type="noConversion"/>
  </si>
  <si>
    <t>S</t>
    <phoneticPr fontId="3" type="noConversion"/>
  </si>
  <si>
    <t>AG</t>
    <phoneticPr fontId="3" type="noConversion"/>
  </si>
  <si>
    <t>PX</t>
    <phoneticPr fontId="3" type="noConversion"/>
  </si>
  <si>
    <t>AP</t>
    <phoneticPr fontId="3" type="noConversion"/>
  </si>
  <si>
    <t>GO</t>
    <phoneticPr fontId="3" type="noConversion"/>
  </si>
  <si>
    <t>Punahou</t>
    <phoneticPr fontId="3" type="noConversion"/>
  </si>
  <si>
    <t>KS-Kapalama</t>
    <phoneticPr fontId="3" type="noConversion"/>
  </si>
  <si>
    <t>PX</t>
    <phoneticPr fontId="3" type="noConversion"/>
  </si>
  <si>
    <t>S</t>
    <phoneticPr fontId="3" type="noConversion"/>
  </si>
  <si>
    <t>TX</t>
    <phoneticPr fontId="3" type="noConversion"/>
  </si>
  <si>
    <t>B</t>
    <phoneticPr fontId="3" type="noConversion"/>
  </si>
  <si>
    <t>P</t>
    <phoneticPr fontId="3" type="noConversion"/>
  </si>
  <si>
    <t>SO</t>
    <phoneticPr fontId="3" type="noConversion"/>
  </si>
  <si>
    <t>EX</t>
    <phoneticPr fontId="3" type="noConversion"/>
  </si>
  <si>
    <t>B</t>
    <phoneticPr fontId="3" type="noConversion"/>
  </si>
  <si>
    <t>EX</t>
    <phoneticPr fontId="3" type="noConversion"/>
  </si>
  <si>
    <t>S</t>
    <phoneticPr fontId="3" type="noConversion"/>
  </si>
  <si>
    <t>G</t>
    <phoneticPr fontId="3" type="noConversion"/>
  </si>
  <si>
    <t>SO</t>
    <phoneticPr fontId="3" type="noConversion"/>
  </si>
  <si>
    <t>SO</t>
    <phoneticPr fontId="3" type="noConversion"/>
  </si>
  <si>
    <t>TX</t>
    <phoneticPr fontId="3" type="noConversion"/>
  </si>
  <si>
    <t>OF</t>
    <phoneticPr fontId="3" type="noConversion"/>
  </si>
  <si>
    <t>SX</t>
    <phoneticPr fontId="3" type="noConversion"/>
  </si>
  <si>
    <t>EX</t>
    <phoneticPr fontId="3" type="noConversion"/>
  </si>
  <si>
    <t>GO</t>
    <phoneticPr fontId="3" type="noConversion"/>
  </si>
  <si>
    <t>SX</t>
    <phoneticPr fontId="3" type="noConversion"/>
  </si>
  <si>
    <t>T</t>
    <phoneticPr fontId="3" type="noConversion"/>
  </si>
  <si>
    <t>S</t>
    <phoneticPr fontId="3" type="noConversion"/>
  </si>
  <si>
    <t>GO</t>
    <phoneticPr fontId="3" type="noConversion"/>
  </si>
  <si>
    <t>TX</t>
    <phoneticPr fontId="3" type="noConversion"/>
  </si>
  <si>
    <t>CX</t>
    <phoneticPr fontId="3" type="noConversion"/>
  </si>
  <si>
    <t>SO</t>
    <phoneticPr fontId="3" type="noConversion"/>
  </si>
  <si>
    <t>S</t>
    <phoneticPr fontId="3" type="noConversion"/>
  </si>
  <si>
    <t>CX</t>
    <phoneticPr fontId="3" type="noConversion"/>
  </si>
  <si>
    <t>T</t>
    <phoneticPr fontId="3" type="noConversion"/>
  </si>
  <si>
    <t>GA</t>
    <phoneticPr fontId="3" type="noConversion"/>
  </si>
  <si>
    <t>GO</t>
    <phoneticPr fontId="3" type="noConversion"/>
  </si>
  <si>
    <t>SX</t>
    <phoneticPr fontId="3" type="noConversion"/>
  </si>
  <si>
    <t>KS-Kapalama</t>
    <phoneticPr fontId="3" type="noConversion"/>
  </si>
  <si>
    <t>G</t>
    <phoneticPr fontId="3" type="noConversion"/>
  </si>
  <si>
    <t>T</t>
    <phoneticPr fontId="3" type="noConversion"/>
  </si>
  <si>
    <t>TX</t>
    <phoneticPr fontId="3" type="noConversion"/>
  </si>
  <si>
    <t>SW</t>
    <phoneticPr fontId="3" type="noConversion"/>
  </si>
  <si>
    <t>S</t>
    <phoneticPr fontId="3" type="noConversion"/>
  </si>
  <si>
    <t>S</t>
    <phoneticPr fontId="3" type="noConversion"/>
  </si>
  <si>
    <t>GO</t>
    <phoneticPr fontId="3" type="noConversion"/>
  </si>
  <si>
    <t>E</t>
    <phoneticPr fontId="3" type="noConversion"/>
  </si>
  <si>
    <t>AG</t>
    <phoneticPr fontId="3" type="noConversion"/>
  </si>
  <si>
    <t>5M</t>
    <phoneticPr fontId="3" type="noConversion"/>
  </si>
  <si>
    <t>B</t>
    <phoneticPr fontId="3" type="noConversion"/>
  </si>
  <si>
    <t>States-Kekaulike</t>
    <phoneticPr fontId="3" type="noConversion"/>
  </si>
  <si>
    <t>States-Punahou</t>
    <phoneticPr fontId="3" type="noConversion"/>
  </si>
  <si>
    <t>States-Kahuku</t>
    <phoneticPr fontId="3" type="noConversion"/>
  </si>
  <si>
    <t>States-Baldwin</t>
    <phoneticPr fontId="3" type="noConversion"/>
  </si>
  <si>
    <t>Pearl City</t>
    <phoneticPr fontId="3" type="noConversion"/>
  </si>
  <si>
    <t>Kapolei</t>
    <phoneticPr fontId="3" type="noConversion"/>
  </si>
  <si>
    <t>Kaimuki</t>
    <phoneticPr fontId="3" type="noConversion"/>
  </si>
  <si>
    <t>S</t>
    <phoneticPr fontId="3" type="noConversion"/>
  </si>
  <si>
    <t>E</t>
  </si>
  <si>
    <t>GA</t>
  </si>
  <si>
    <t>SO</t>
  </si>
  <si>
    <t>AG</t>
  </si>
  <si>
    <t>SX</t>
  </si>
  <si>
    <t>G</t>
  </si>
  <si>
    <t>AS</t>
  </si>
  <si>
    <t>AS</t>
    <phoneticPr fontId="3" type="noConversion"/>
  </si>
  <si>
    <t>G</t>
    <phoneticPr fontId="3" type="noConversion"/>
  </si>
  <si>
    <t>GO</t>
  </si>
  <si>
    <t>EX</t>
  </si>
  <si>
    <t>EX</t>
    <phoneticPr fontId="3" type="noConversion"/>
  </si>
  <si>
    <t>Place</t>
    <phoneticPr fontId="3" type="noConversion"/>
  </si>
  <si>
    <t>Time</t>
    <phoneticPr fontId="3" type="noConversion"/>
  </si>
  <si>
    <t>School Year</t>
    <phoneticPr fontId="3" type="noConversion"/>
  </si>
  <si>
    <t>Cap No.</t>
    <phoneticPr fontId="3" type="noConversion"/>
  </si>
  <si>
    <t>Name</t>
    <phoneticPr fontId="3" type="noConversion"/>
  </si>
  <si>
    <t>Game No.</t>
    <phoneticPr fontId="3" type="noConversion"/>
  </si>
  <si>
    <t>Opponent</t>
    <phoneticPr fontId="3" type="noConversion"/>
  </si>
  <si>
    <t>Opponent</t>
    <phoneticPr fontId="3" type="noConversion"/>
  </si>
  <si>
    <t>Location</t>
    <phoneticPr fontId="3" type="noConversion"/>
  </si>
  <si>
    <t>S</t>
    <phoneticPr fontId="3" type="noConversion"/>
  </si>
  <si>
    <t>SO</t>
    <phoneticPr fontId="3" type="noConversion"/>
  </si>
  <si>
    <t>T</t>
    <phoneticPr fontId="3" type="noConversion"/>
  </si>
  <si>
    <t>PX</t>
    <phoneticPr fontId="3" type="noConversion"/>
  </si>
  <si>
    <t>AG</t>
    <phoneticPr fontId="3" type="noConversion"/>
  </si>
  <si>
    <t>G</t>
    <phoneticPr fontId="3" type="noConversion"/>
  </si>
  <si>
    <t>AA</t>
    <phoneticPr fontId="3" type="noConversion"/>
  </si>
  <si>
    <t>G</t>
    <phoneticPr fontId="3" type="noConversion"/>
  </si>
  <si>
    <t>SL</t>
    <phoneticPr fontId="3" type="noConversion"/>
  </si>
  <si>
    <t>E</t>
    <phoneticPr fontId="3" type="noConversion"/>
  </si>
  <si>
    <t>AB</t>
    <phoneticPr fontId="3" type="noConversion"/>
  </si>
  <si>
    <t>T</t>
    <phoneticPr fontId="3" type="noConversion"/>
  </si>
  <si>
    <t>G</t>
    <phoneticPr fontId="3" type="noConversion"/>
  </si>
  <si>
    <t>EX</t>
    <phoneticPr fontId="3" type="noConversion"/>
  </si>
  <si>
    <t>GA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</si>
</sst>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7" borderId="1" xfId="0" applyFill="1" applyBorder="1"/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right"/>
    </xf>
    <xf numFmtId="9" fontId="0" fillId="0" borderId="0" xfId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8" borderId="1" xfId="0" applyFill="1" applyBorder="1"/>
    <xf numFmtId="0" fontId="0" fillId="8" borderId="1" xfId="0" applyFill="1" applyBorder="1" applyAlignment="1">
      <alignment horizontal="right"/>
    </xf>
    <xf numFmtId="0" fontId="0" fillId="7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0" fillId="9" borderId="1" xfId="0" applyFill="1" applyBorder="1" applyAlignment="1">
      <alignment horizontal="center"/>
    </xf>
    <xf numFmtId="9" fontId="0" fillId="9" borderId="1" xfId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9" fontId="0" fillId="9" borderId="0" xfId="1" applyFont="1" applyFill="1" applyAlignment="1">
      <alignment horizontal="center"/>
    </xf>
    <xf numFmtId="9" fontId="0" fillId="0" borderId="0" xfId="1" applyFont="1"/>
    <xf numFmtId="9" fontId="0" fillId="0" borderId="1" xfId="1" applyFont="1" applyBorder="1"/>
    <xf numFmtId="0" fontId="0" fillId="8" borderId="1" xfId="0" applyFill="1" applyBorder="1" applyAlignment="1">
      <alignment horizontal="center"/>
    </xf>
    <xf numFmtId="9" fontId="0" fillId="8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9" fontId="0" fillId="2" borderId="1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/>
    <xf numFmtId="9" fontId="0" fillId="0" borderId="1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/>
    <xf numFmtId="0" fontId="0" fillId="10" borderId="1" xfId="0" applyFill="1" applyBorder="1" applyAlignment="1">
      <alignment horizontal="right"/>
    </xf>
    <xf numFmtId="0" fontId="0" fillId="10" borderId="1" xfId="0" applyFill="1" applyBorder="1" applyAlignment="1">
      <alignment horizontal="center"/>
    </xf>
    <xf numFmtId="9" fontId="0" fillId="10" borderId="1" xfId="1" applyFont="1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/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/>
    <xf numFmtId="0" fontId="0" fillId="8" borderId="0" xfId="0" applyFill="1" applyAlignment="1">
      <alignment horizontal="center"/>
    </xf>
    <xf numFmtId="9" fontId="0" fillId="8" borderId="0" xfId="1" applyFont="1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8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3"/>
  <sheetViews>
    <sheetView workbookViewId="0">
      <selection activeCell="C3" sqref="C3"/>
    </sheetView>
  </sheetViews>
  <sheetFormatPr baseColWidth="10" defaultRowHeight="13"/>
  <cols>
    <col min="1" max="1" width="10.7109375" style="3"/>
    <col min="2" max="2" width="20.7109375" customWidth="1"/>
    <col min="5" max="6" width="15.7109375" customWidth="1"/>
  </cols>
  <sheetData>
    <row r="1" spans="1:6">
      <c r="A1" s="1" t="s">
        <v>550</v>
      </c>
      <c r="B1" s="2" t="s">
        <v>136</v>
      </c>
    </row>
    <row r="3" spans="1:6" s="3" customFormat="1">
      <c r="A3" s="1" t="s">
        <v>551</v>
      </c>
      <c r="B3" s="1" t="s">
        <v>552</v>
      </c>
      <c r="D3" s="1" t="s">
        <v>553</v>
      </c>
      <c r="E3" s="1" t="s">
        <v>555</v>
      </c>
      <c r="F3" s="1" t="s">
        <v>556</v>
      </c>
    </row>
    <row r="4" spans="1:6">
      <c r="A4" s="1">
        <v>1</v>
      </c>
      <c r="B4" s="2" t="s">
        <v>39</v>
      </c>
      <c r="D4" s="2">
        <v>20190302.100000001</v>
      </c>
      <c r="E4" s="2" t="s">
        <v>290</v>
      </c>
      <c r="F4" s="2" t="s">
        <v>291</v>
      </c>
    </row>
    <row r="5" spans="1:6">
      <c r="A5" s="1" t="s">
        <v>150</v>
      </c>
      <c r="B5" s="2" t="s">
        <v>40</v>
      </c>
      <c r="D5" s="2">
        <v>20190302.199999999</v>
      </c>
      <c r="E5" s="2" t="s">
        <v>292</v>
      </c>
      <c r="F5" s="2" t="s">
        <v>291</v>
      </c>
    </row>
    <row r="6" spans="1:6">
      <c r="A6" s="1" t="s">
        <v>344</v>
      </c>
      <c r="B6" s="2" t="s">
        <v>41</v>
      </c>
      <c r="D6" s="2">
        <v>20190309.100000001</v>
      </c>
      <c r="E6" s="2" t="s">
        <v>293</v>
      </c>
      <c r="F6" s="2" t="s">
        <v>294</v>
      </c>
    </row>
    <row r="7" spans="1:6">
      <c r="A7" s="1">
        <v>2</v>
      </c>
      <c r="B7" s="2" t="s">
        <v>42</v>
      </c>
      <c r="D7" s="2">
        <v>20190309.199999999</v>
      </c>
      <c r="E7" s="2" t="s">
        <v>295</v>
      </c>
      <c r="F7" s="2" t="s">
        <v>294</v>
      </c>
    </row>
    <row r="8" spans="1:6">
      <c r="A8" s="1">
        <v>3</v>
      </c>
      <c r="B8" s="2" t="s">
        <v>43</v>
      </c>
      <c r="D8" s="2">
        <v>20190313.100000001</v>
      </c>
      <c r="E8" s="2" t="s">
        <v>296</v>
      </c>
      <c r="F8" s="2" t="s">
        <v>291</v>
      </c>
    </row>
    <row r="9" spans="1:6">
      <c r="A9" s="1">
        <v>4</v>
      </c>
      <c r="B9" s="2" t="s">
        <v>44</v>
      </c>
      <c r="D9" s="2">
        <v>20190316.100000001</v>
      </c>
      <c r="E9" s="2" t="s">
        <v>297</v>
      </c>
      <c r="F9" s="2" t="s">
        <v>291</v>
      </c>
    </row>
    <row r="10" spans="1:6">
      <c r="A10" s="1">
        <v>5</v>
      </c>
      <c r="B10" s="2" t="s">
        <v>45</v>
      </c>
      <c r="D10" s="2">
        <v>20190320.100000001</v>
      </c>
      <c r="E10" s="2" t="s">
        <v>532</v>
      </c>
      <c r="F10" s="2" t="s">
        <v>291</v>
      </c>
    </row>
    <row r="11" spans="1:6">
      <c r="A11" s="1">
        <v>6</v>
      </c>
      <c r="B11" s="2" t="s">
        <v>46</v>
      </c>
      <c r="D11" s="2">
        <v>20190323.100000001</v>
      </c>
      <c r="E11" s="2" t="s">
        <v>275</v>
      </c>
      <c r="F11" s="2" t="s">
        <v>294</v>
      </c>
    </row>
    <row r="12" spans="1:6">
      <c r="A12" s="1">
        <v>7</v>
      </c>
      <c r="B12" s="2" t="s">
        <v>41</v>
      </c>
      <c r="D12" s="2">
        <v>20190330.100000001</v>
      </c>
      <c r="E12" s="2" t="s">
        <v>270</v>
      </c>
      <c r="F12" s="2" t="s">
        <v>271</v>
      </c>
    </row>
    <row r="13" spans="1:6">
      <c r="A13" s="1">
        <v>8</v>
      </c>
      <c r="B13" s="2" t="s">
        <v>47</v>
      </c>
      <c r="D13" s="2">
        <v>20190403.100000001</v>
      </c>
      <c r="E13" s="2" t="s">
        <v>272</v>
      </c>
      <c r="F13" s="2" t="s">
        <v>271</v>
      </c>
    </row>
    <row r="14" spans="1:6">
      <c r="A14" s="1">
        <v>9</v>
      </c>
      <c r="B14" s="2" t="s">
        <v>40</v>
      </c>
      <c r="D14" s="2">
        <v>20180405.100000001</v>
      </c>
      <c r="E14" s="2" t="s">
        <v>273</v>
      </c>
      <c r="F14" s="2" t="s">
        <v>271</v>
      </c>
    </row>
    <row r="15" spans="1:6">
      <c r="A15" s="1">
        <v>10</v>
      </c>
      <c r="B15" s="2" t="s">
        <v>48</v>
      </c>
      <c r="D15" s="2">
        <v>20180410.100000001</v>
      </c>
      <c r="E15" s="2" t="s">
        <v>274</v>
      </c>
      <c r="F15" s="2" t="s">
        <v>271</v>
      </c>
    </row>
    <row r="16" spans="1:6">
      <c r="A16" s="1">
        <v>11</v>
      </c>
      <c r="B16" s="2" t="s">
        <v>49</v>
      </c>
      <c r="D16" s="2"/>
      <c r="E16" s="2"/>
      <c r="F16" s="2"/>
    </row>
    <row r="17" spans="1:6">
      <c r="A17" s="1">
        <v>12</v>
      </c>
      <c r="B17" s="2" t="s">
        <v>50</v>
      </c>
      <c r="D17" s="2"/>
      <c r="E17" s="2"/>
      <c r="F17" s="2"/>
    </row>
    <row r="18" spans="1:6">
      <c r="A18" s="1">
        <v>13</v>
      </c>
      <c r="B18" s="2" t="s">
        <v>51</v>
      </c>
      <c r="D18" s="2"/>
      <c r="E18" s="2"/>
      <c r="F18" s="2"/>
    </row>
    <row r="19" spans="1:6">
      <c r="A19" s="1">
        <v>14</v>
      </c>
      <c r="B19" s="2" t="s">
        <v>52</v>
      </c>
      <c r="D19" s="2"/>
      <c r="E19" s="2"/>
      <c r="F19" s="2"/>
    </row>
    <row r="20" spans="1:6">
      <c r="A20" s="1">
        <v>15</v>
      </c>
      <c r="B20" s="2" t="s">
        <v>53</v>
      </c>
      <c r="D20" s="2"/>
      <c r="E20" s="2"/>
      <c r="F20" s="2"/>
    </row>
    <row r="21" spans="1:6">
      <c r="A21" s="1">
        <v>16</v>
      </c>
      <c r="B21" s="2" t="s">
        <v>54</v>
      </c>
      <c r="D21" s="2"/>
      <c r="E21" s="2"/>
      <c r="F21" s="2"/>
    </row>
    <row r="22" spans="1:6">
      <c r="A22" s="1">
        <v>17</v>
      </c>
      <c r="B22" s="2" t="s">
        <v>55</v>
      </c>
      <c r="D22" s="2"/>
      <c r="E22" s="2"/>
      <c r="F22" s="2"/>
    </row>
    <row r="23" spans="1:6">
      <c r="A23" s="1">
        <v>18</v>
      </c>
      <c r="B23" s="2" t="s">
        <v>286</v>
      </c>
      <c r="D23" s="2"/>
      <c r="E23" s="2"/>
      <c r="F23" s="2"/>
    </row>
    <row r="24" spans="1:6">
      <c r="A24" s="1">
        <v>19</v>
      </c>
      <c r="B24" s="2" t="s">
        <v>287</v>
      </c>
      <c r="D24" s="2"/>
      <c r="E24" s="2"/>
      <c r="F24" s="2"/>
    </row>
    <row r="25" spans="1:6">
      <c r="A25" s="1">
        <v>20</v>
      </c>
      <c r="B25" s="2"/>
      <c r="D25" s="2"/>
      <c r="E25" s="2"/>
      <c r="F25" s="2"/>
    </row>
    <row r="26" spans="1:6">
      <c r="A26" s="1">
        <v>21</v>
      </c>
      <c r="B26" s="2"/>
      <c r="D26" s="2"/>
      <c r="E26" s="2"/>
      <c r="F26" s="2"/>
    </row>
    <row r="27" spans="1:6">
      <c r="A27" s="1">
        <v>22</v>
      </c>
      <c r="B27" s="2" t="s">
        <v>288</v>
      </c>
      <c r="D27" s="2"/>
      <c r="E27" s="2"/>
      <c r="F27" s="2"/>
    </row>
    <row r="28" spans="1:6">
      <c r="A28" s="1">
        <v>23</v>
      </c>
      <c r="B28" s="2"/>
      <c r="D28" s="2"/>
      <c r="E28" s="2"/>
      <c r="F28" s="2"/>
    </row>
    <row r="29" spans="1:6">
      <c r="A29" s="1">
        <v>24</v>
      </c>
      <c r="B29" s="2"/>
      <c r="D29" s="2"/>
      <c r="E29" s="2"/>
      <c r="F29" s="2"/>
    </row>
    <row r="30" spans="1:6">
      <c r="A30" s="1">
        <v>25</v>
      </c>
      <c r="B30" s="2" t="s">
        <v>289</v>
      </c>
      <c r="D30" s="2"/>
      <c r="E30" s="2"/>
      <c r="F30" s="2"/>
    </row>
    <row r="31" spans="1:6">
      <c r="A31" s="1">
        <v>26</v>
      </c>
      <c r="B31" s="2"/>
      <c r="D31" s="2"/>
      <c r="E31" s="2"/>
      <c r="F31" s="2"/>
    </row>
    <row r="32" spans="1:6">
      <c r="A32" s="1">
        <v>27</v>
      </c>
      <c r="B32" s="2"/>
      <c r="D32" s="2"/>
      <c r="E32" s="2"/>
      <c r="F32" s="2"/>
    </row>
    <row r="33" spans="1:6">
      <c r="A33" s="1">
        <v>28</v>
      </c>
      <c r="B33" s="2"/>
      <c r="D33" s="2"/>
      <c r="E33" s="2"/>
      <c r="F33" s="2"/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G45" sqref="G45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113" customWidth="1"/>
    <col min="16" max="16" width="0.85546875" style="113" customWidth="1"/>
    <col min="17" max="22" width="4.140625" style="113" customWidth="1"/>
    <col min="23" max="23" width="0.85546875" style="113" customWidth="1"/>
    <col min="24" max="30" width="4.140625" style="113" customWidth="1"/>
    <col min="31" max="31" width="0.85546875" style="113" customWidth="1"/>
    <col min="32" max="41" width="4.140625" style="113" customWidth="1"/>
    <col min="42" max="42" width="0.85546875" style="113" customWidth="1"/>
    <col min="43" max="47" width="4.140625" style="113" customWidth="1"/>
    <col min="48" max="48" width="0.85546875" style="116" customWidth="1"/>
    <col min="49" max="50" width="6.7109375" style="113" customWidth="1"/>
    <col min="51" max="51" width="6.7109375" style="112" customWidth="1"/>
    <col min="52" max="52" width="5.7109375" style="113" customWidth="1"/>
    <col min="53" max="53" width="5.7109375" style="116" customWidth="1"/>
    <col min="54" max="16384" width="10.7109375" style="116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553</v>
      </c>
      <c r="J1" s="149"/>
      <c r="K1" s="150">
        <v>20190419.100000001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115">
        <v>1</v>
      </c>
      <c r="B2" s="115">
        <v>4</v>
      </c>
      <c r="C2" s="115" t="s">
        <v>416</v>
      </c>
      <c r="E2" s="115">
        <v>3</v>
      </c>
      <c r="F2" s="115">
        <v>4</v>
      </c>
      <c r="G2" s="115" t="s">
        <v>416</v>
      </c>
      <c r="I2" s="149" t="s">
        <v>554</v>
      </c>
      <c r="J2" s="149"/>
      <c r="K2" s="150" t="s">
        <v>220</v>
      </c>
      <c r="L2" s="150"/>
      <c r="M2" s="150"/>
      <c r="Q2" s="137" t="s">
        <v>149</v>
      </c>
      <c r="R2" s="138"/>
      <c r="S2" s="139"/>
      <c r="T2" s="28">
        <v>5</v>
      </c>
      <c r="U2" s="19" t="str">
        <f>IF(T2&gt;T3,"W","L")</f>
        <v>L</v>
      </c>
      <c r="AF2" s="21" t="s">
        <v>439</v>
      </c>
      <c r="AG2" s="115">
        <v>1</v>
      </c>
      <c r="AH2" s="115">
        <v>4</v>
      </c>
      <c r="AI2" s="115">
        <v>10</v>
      </c>
      <c r="AJ2" s="115">
        <v>11</v>
      </c>
      <c r="AK2" s="115">
        <v>16</v>
      </c>
      <c r="AL2" s="115">
        <v>15</v>
      </c>
      <c r="AM2" s="115">
        <v>17</v>
      </c>
    </row>
    <row r="3" spans="1:53">
      <c r="A3" s="115"/>
      <c r="B3" s="115">
        <v>17</v>
      </c>
      <c r="C3" s="115" t="s">
        <v>417</v>
      </c>
      <c r="E3" s="115"/>
      <c r="F3" s="115">
        <v>4</v>
      </c>
      <c r="G3" s="115" t="s">
        <v>199</v>
      </c>
      <c r="I3" s="149" t="s">
        <v>548</v>
      </c>
      <c r="J3" s="149"/>
      <c r="K3" s="150" t="s">
        <v>353</v>
      </c>
      <c r="L3" s="150"/>
      <c r="M3" s="150"/>
      <c r="Q3" s="140" t="str">
        <f>K2</f>
        <v>Kahuku</v>
      </c>
      <c r="R3" s="141"/>
      <c r="S3" s="142"/>
      <c r="T3" s="28">
        <v>7</v>
      </c>
      <c r="U3" s="19" t="str">
        <f>IF(T2&lt;T3,"W","L")</f>
        <v>W</v>
      </c>
      <c r="AF3" s="21" t="s">
        <v>440</v>
      </c>
      <c r="AG3" s="115">
        <v>1</v>
      </c>
      <c r="AH3" s="115">
        <v>4</v>
      </c>
      <c r="AI3" s="115">
        <v>10</v>
      </c>
      <c r="AJ3" s="115">
        <v>11</v>
      </c>
      <c r="AK3" s="115">
        <v>16</v>
      </c>
      <c r="AL3" s="115">
        <v>15</v>
      </c>
      <c r="AM3" s="115">
        <v>17</v>
      </c>
    </row>
    <row r="4" spans="1:53">
      <c r="A4" s="115"/>
      <c r="B4" s="115">
        <v>11</v>
      </c>
      <c r="C4" s="115" t="s">
        <v>354</v>
      </c>
      <c r="E4" s="115"/>
      <c r="F4" s="115">
        <v>11</v>
      </c>
      <c r="G4" s="115" t="s">
        <v>332</v>
      </c>
      <c r="I4" s="149" t="s">
        <v>549</v>
      </c>
      <c r="J4" s="149"/>
      <c r="K4" s="151">
        <v>0.65625</v>
      </c>
      <c r="L4" s="150"/>
      <c r="M4" s="150"/>
      <c r="AF4" s="21" t="s">
        <v>441</v>
      </c>
      <c r="AG4" s="115">
        <v>1</v>
      </c>
      <c r="AH4" s="115">
        <v>4</v>
      </c>
      <c r="AI4" s="115">
        <v>10</v>
      </c>
      <c r="AJ4" s="115">
        <v>11</v>
      </c>
      <c r="AK4" s="115">
        <v>15</v>
      </c>
      <c r="AL4" s="115">
        <v>16</v>
      </c>
      <c r="AM4" s="115">
        <v>18</v>
      </c>
    </row>
    <row r="5" spans="1:53">
      <c r="A5" s="115"/>
      <c r="B5" s="115">
        <v>15</v>
      </c>
      <c r="C5" s="115" t="s">
        <v>178</v>
      </c>
      <c r="E5" s="115"/>
      <c r="F5" s="115">
        <v>1</v>
      </c>
      <c r="G5" s="115" t="s">
        <v>189</v>
      </c>
      <c r="AF5" s="21" t="s">
        <v>442</v>
      </c>
      <c r="AG5" s="115">
        <v>1</v>
      </c>
      <c r="AH5" s="115">
        <v>16</v>
      </c>
      <c r="AI5" s="115">
        <v>11</v>
      </c>
      <c r="AJ5" s="115">
        <v>18</v>
      </c>
      <c r="AK5" s="115">
        <v>4</v>
      </c>
      <c r="AL5" s="115">
        <v>10</v>
      </c>
      <c r="AM5" s="115">
        <v>17</v>
      </c>
    </row>
    <row r="6" spans="1:53">
      <c r="A6" s="115"/>
      <c r="B6" s="115">
        <v>10</v>
      </c>
      <c r="C6" s="115" t="s">
        <v>167</v>
      </c>
      <c r="E6" s="115"/>
      <c r="F6" s="115">
        <v>16</v>
      </c>
      <c r="G6" s="115" t="s">
        <v>189</v>
      </c>
      <c r="AF6" s="21" t="s">
        <v>443</v>
      </c>
      <c r="AG6" s="115"/>
      <c r="AH6" s="115"/>
      <c r="AI6" s="115"/>
      <c r="AJ6" s="115"/>
      <c r="AK6" s="115"/>
      <c r="AL6" s="115"/>
      <c r="AM6" s="115"/>
    </row>
    <row r="7" spans="1:53">
      <c r="A7" s="115"/>
      <c r="B7" s="115">
        <v>17</v>
      </c>
      <c r="C7" s="115" t="s">
        <v>189</v>
      </c>
      <c r="E7" s="115"/>
      <c r="F7" s="115">
        <v>4</v>
      </c>
      <c r="G7" s="115" t="s">
        <v>360</v>
      </c>
      <c r="AF7" s="21" t="s">
        <v>444</v>
      </c>
      <c r="AG7" s="115"/>
      <c r="AH7" s="115"/>
      <c r="AI7" s="115"/>
      <c r="AJ7" s="115"/>
      <c r="AK7" s="115"/>
      <c r="AL7" s="115"/>
      <c r="AM7" s="115"/>
    </row>
    <row r="8" spans="1:53">
      <c r="A8" s="115"/>
      <c r="B8" s="115">
        <v>11</v>
      </c>
      <c r="C8" s="115" t="s">
        <v>323</v>
      </c>
      <c r="E8" s="115"/>
      <c r="F8" s="115">
        <v>18</v>
      </c>
      <c r="G8" s="115" t="s">
        <v>176</v>
      </c>
      <c r="AF8" s="22" t="s">
        <v>445</v>
      </c>
      <c r="AG8" s="115"/>
      <c r="AH8" s="115"/>
      <c r="AI8" s="115"/>
      <c r="AJ8" s="115"/>
      <c r="AK8" s="115"/>
      <c r="AL8" s="115"/>
      <c r="AM8" s="115"/>
    </row>
    <row r="9" spans="1:53">
      <c r="A9" s="115"/>
      <c r="B9" s="115">
        <v>16</v>
      </c>
      <c r="C9" s="115" t="s">
        <v>189</v>
      </c>
      <c r="E9" s="115"/>
      <c r="F9" s="115">
        <v>10</v>
      </c>
      <c r="G9" s="115" t="s">
        <v>167</v>
      </c>
    </row>
    <row r="10" spans="1:53">
      <c r="A10" s="115"/>
      <c r="B10" s="115">
        <v>11</v>
      </c>
      <c r="C10" s="115" t="s">
        <v>417</v>
      </c>
      <c r="E10" s="115"/>
      <c r="F10" s="115">
        <v>10</v>
      </c>
      <c r="G10" s="115" t="s">
        <v>204</v>
      </c>
    </row>
    <row r="11" spans="1:53">
      <c r="A11" s="115"/>
      <c r="B11" s="115">
        <v>11</v>
      </c>
      <c r="C11" s="115" t="s">
        <v>355</v>
      </c>
      <c r="E11" s="115"/>
      <c r="F11" s="115">
        <v>16</v>
      </c>
      <c r="G11" s="115" t="s">
        <v>354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W11" s="116"/>
      <c r="AX11" s="116"/>
      <c r="AY11" s="116"/>
      <c r="AZ11" s="116"/>
    </row>
    <row r="12" spans="1:53">
      <c r="A12" s="115"/>
      <c r="B12" s="115">
        <v>10</v>
      </c>
      <c r="C12" s="115" t="s">
        <v>216</v>
      </c>
      <c r="E12" s="115"/>
      <c r="F12" s="115">
        <v>1</v>
      </c>
      <c r="G12" s="115" t="s">
        <v>178</v>
      </c>
      <c r="I12" s="113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6" t="s">
        <v>124</v>
      </c>
      <c r="AX12" s="56" t="s">
        <v>139</v>
      </c>
      <c r="AY12" s="57" t="s">
        <v>137</v>
      </c>
      <c r="AZ12" s="28" t="s">
        <v>140</v>
      </c>
    </row>
    <row r="13" spans="1:53">
      <c r="A13" s="115"/>
      <c r="B13" s="115">
        <v>15</v>
      </c>
      <c r="C13" s="115" t="s">
        <v>176</v>
      </c>
      <c r="E13" s="115"/>
      <c r="F13" s="115">
        <v>11</v>
      </c>
      <c r="G13" s="115" t="s">
        <v>199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107"/>
      <c r="AX13" s="107"/>
      <c r="AY13" s="108"/>
      <c r="AZ13" s="26"/>
    </row>
    <row r="14" spans="1:53">
      <c r="A14" s="115"/>
      <c r="B14" s="115">
        <v>15</v>
      </c>
      <c r="C14" s="115" t="s">
        <v>189</v>
      </c>
      <c r="E14" s="115"/>
      <c r="F14" s="115">
        <v>18</v>
      </c>
      <c r="G14" s="115" t="s">
        <v>204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6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1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2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6">
        <f>SUM(J14:M14)</f>
        <v>0</v>
      </c>
      <c r="AX14" s="56">
        <f>SUM(Q14:V14)</f>
        <v>0</v>
      </c>
      <c r="AY14" s="57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115"/>
      <c r="B15" s="115">
        <v>15</v>
      </c>
      <c r="C15" s="115" t="s">
        <v>356</v>
      </c>
      <c r="E15" s="115"/>
      <c r="F15" s="115">
        <v>4</v>
      </c>
      <c r="G15" s="115" t="s">
        <v>167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6">
        <f t="shared" ref="AW15:AW43" si="1">SUM(J15:M15)</f>
        <v>0</v>
      </c>
      <c r="AX15" s="56">
        <f t="shared" ref="AX15:AX43" si="2">SUM(Q15:V15)</f>
        <v>0</v>
      </c>
      <c r="AY15" s="57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115"/>
      <c r="B16" s="115">
        <v>17</v>
      </c>
      <c r="C16" s="115" t="s">
        <v>204</v>
      </c>
      <c r="E16" s="115"/>
      <c r="F16" s="115">
        <v>16</v>
      </c>
      <c r="G16" s="115" t="s">
        <v>364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6">
        <f t="shared" si="1"/>
        <v>0</v>
      </c>
      <c r="AX16" s="56">
        <f t="shared" si="2"/>
        <v>0</v>
      </c>
      <c r="AY16" s="57" t="str">
        <f t="shared" si="3"/>
        <v/>
      </c>
      <c r="AZ16" s="28">
        <f t="shared" si="0"/>
        <v>0</v>
      </c>
      <c r="BA16" s="48" t="s">
        <v>410</v>
      </c>
    </row>
    <row r="17" spans="1:53">
      <c r="A17" s="115"/>
      <c r="B17" s="115">
        <v>17</v>
      </c>
      <c r="C17" s="115" t="s">
        <v>357</v>
      </c>
      <c r="E17" s="115"/>
      <c r="F17" s="115">
        <v>11</v>
      </c>
      <c r="G17" s="115" t="s">
        <v>217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6">
        <f t="shared" si="1"/>
        <v>0</v>
      </c>
      <c r="AX17" s="56">
        <f t="shared" si="2"/>
        <v>0</v>
      </c>
      <c r="AY17" s="57" t="str">
        <f t="shared" si="3"/>
        <v/>
      </c>
      <c r="AZ17" s="28">
        <f t="shared" si="0"/>
        <v>0</v>
      </c>
      <c r="BA17" s="48">
        <v>2</v>
      </c>
    </row>
    <row r="18" spans="1:53">
      <c r="A18" s="115"/>
      <c r="B18" s="115">
        <v>16</v>
      </c>
      <c r="C18" s="115" t="s">
        <v>358</v>
      </c>
      <c r="E18" s="115"/>
      <c r="F18" s="115">
        <v>11</v>
      </c>
      <c r="G18" s="115" t="s">
        <v>199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6">
        <f t="shared" si="1"/>
        <v>0</v>
      </c>
      <c r="AX18" s="56">
        <f t="shared" si="2"/>
        <v>0</v>
      </c>
      <c r="AY18" s="57" t="str">
        <f t="shared" si="3"/>
        <v/>
      </c>
      <c r="AZ18" s="28">
        <f t="shared" si="0"/>
        <v>0</v>
      </c>
      <c r="BA18" s="48">
        <v>3</v>
      </c>
    </row>
    <row r="19" spans="1:53">
      <c r="A19" s="115"/>
      <c r="B19" s="115">
        <v>10</v>
      </c>
      <c r="C19" s="115" t="s">
        <v>359</v>
      </c>
      <c r="E19" s="115"/>
      <c r="F19" s="115">
        <v>18</v>
      </c>
      <c r="G19" s="115" t="s">
        <v>189</v>
      </c>
      <c r="I19" s="23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1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1</v>
      </c>
      <c r="R19" s="5">
        <f>COUNTIFS(($B$2:$B$71):($F$2:$F$71),I19,($C$2:$C$71):($G$2:$G$71),$R$12)</f>
        <v>2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3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1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1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1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1</v>
      </c>
      <c r="AO19" s="7">
        <f>COUNTIFS(($B$2:$B$71):($F$2:$F$71),I19,($C$2:$C$71):($G$2:$G$71),$AO$12)</f>
        <v>1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4</v>
      </c>
      <c r="AU19" s="8">
        <f>COUNTIFS(($B$2:$B$71):($F$2:$F$71),I19,($C$2:$C$71):($G$2:$G$71),$AU$12)</f>
        <v>0</v>
      </c>
      <c r="AV19" s="17"/>
      <c r="AW19" s="56">
        <f t="shared" si="1"/>
        <v>1</v>
      </c>
      <c r="AX19" s="56">
        <f t="shared" si="2"/>
        <v>6</v>
      </c>
      <c r="AY19" s="57">
        <f t="shared" si="3"/>
        <v>0.14285714285714285</v>
      </c>
      <c r="AZ19" s="28">
        <f t="shared" si="0"/>
        <v>1</v>
      </c>
      <c r="BA19" s="48">
        <v>4</v>
      </c>
    </row>
    <row r="20" spans="1:53">
      <c r="A20" s="115"/>
      <c r="B20" s="115">
        <v>16</v>
      </c>
      <c r="C20" s="115" t="s">
        <v>189</v>
      </c>
      <c r="E20" s="115"/>
      <c r="F20" s="115">
        <v>4</v>
      </c>
      <c r="G20" s="115" t="s">
        <v>217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6">
        <f t="shared" si="1"/>
        <v>0</v>
      </c>
      <c r="AX20" s="56">
        <f t="shared" si="2"/>
        <v>0</v>
      </c>
      <c r="AY20" s="57" t="str">
        <f t="shared" si="3"/>
        <v/>
      </c>
      <c r="AZ20" s="28">
        <f t="shared" si="0"/>
        <v>0</v>
      </c>
      <c r="BA20" s="48">
        <v>5</v>
      </c>
    </row>
    <row r="21" spans="1:53">
      <c r="A21" s="115"/>
      <c r="B21" s="115">
        <v>16</v>
      </c>
      <c r="C21" s="115" t="s">
        <v>199</v>
      </c>
      <c r="E21" s="115"/>
      <c r="F21" s="115">
        <v>4</v>
      </c>
      <c r="G21" s="115" t="s">
        <v>199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6">
        <f t="shared" si="1"/>
        <v>0</v>
      </c>
      <c r="AX21" s="56">
        <f t="shared" si="2"/>
        <v>0</v>
      </c>
      <c r="AY21" s="57" t="str">
        <f t="shared" si="3"/>
        <v/>
      </c>
      <c r="AZ21" s="28">
        <f t="shared" si="0"/>
        <v>0</v>
      </c>
      <c r="BA21" s="48">
        <v>6</v>
      </c>
    </row>
    <row r="22" spans="1:53">
      <c r="A22" s="115"/>
      <c r="B22" s="115">
        <v>11</v>
      </c>
      <c r="C22" s="115" t="s">
        <v>217</v>
      </c>
      <c r="E22" s="115">
        <v>4</v>
      </c>
      <c r="F22" s="115">
        <v>4</v>
      </c>
      <c r="G22" s="115" t="s">
        <v>416</v>
      </c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6">
        <f t="shared" si="1"/>
        <v>0</v>
      </c>
      <c r="AX22" s="56">
        <f t="shared" si="2"/>
        <v>0</v>
      </c>
      <c r="AY22" s="57" t="str">
        <f t="shared" si="3"/>
        <v/>
      </c>
      <c r="AZ22" s="28">
        <f t="shared" si="0"/>
        <v>0</v>
      </c>
      <c r="BA22" s="48">
        <v>7</v>
      </c>
    </row>
    <row r="23" spans="1:53">
      <c r="A23" s="115"/>
      <c r="B23" s="115">
        <v>16</v>
      </c>
      <c r="C23" s="115" t="s">
        <v>360</v>
      </c>
      <c r="E23" s="115"/>
      <c r="F23" s="115">
        <v>11</v>
      </c>
      <c r="G23" s="115" t="s">
        <v>199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6">
        <f t="shared" si="1"/>
        <v>0</v>
      </c>
      <c r="AX23" s="56">
        <f t="shared" si="2"/>
        <v>0</v>
      </c>
      <c r="AY23" s="57" t="str">
        <f t="shared" si="3"/>
        <v/>
      </c>
      <c r="AZ23" s="28">
        <f t="shared" si="0"/>
        <v>0</v>
      </c>
      <c r="BA23" s="48">
        <v>8</v>
      </c>
    </row>
    <row r="24" spans="1:53">
      <c r="A24" s="115"/>
      <c r="B24" s="115">
        <v>10</v>
      </c>
      <c r="C24" s="115" t="s">
        <v>214</v>
      </c>
      <c r="E24" s="115"/>
      <c r="F24" s="115">
        <v>1</v>
      </c>
      <c r="G24" s="115" t="s">
        <v>189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6">
        <f t="shared" si="1"/>
        <v>0</v>
      </c>
      <c r="AX24" s="56">
        <f t="shared" si="2"/>
        <v>0</v>
      </c>
      <c r="AY24" s="57" t="str">
        <f t="shared" si="3"/>
        <v/>
      </c>
      <c r="AZ24" s="28">
        <f t="shared" si="0"/>
        <v>0</v>
      </c>
      <c r="BA24" s="48">
        <v>9</v>
      </c>
    </row>
    <row r="25" spans="1:53">
      <c r="A25" s="115"/>
      <c r="B25" s="115">
        <v>4</v>
      </c>
      <c r="C25" s="115" t="s">
        <v>178</v>
      </c>
      <c r="E25" s="115"/>
      <c r="F25" s="115">
        <v>16</v>
      </c>
      <c r="G25" s="115" t="s">
        <v>417</v>
      </c>
      <c r="I25" s="23">
        <v>10</v>
      </c>
      <c r="J25" s="4">
        <f>COUNTIFS(($B$2:$B$71):($F$2:$F$71),I25,($C$2:$C$71):($G$2:$G$71),$J$12)</f>
        <v>1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2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1</v>
      </c>
      <c r="AA25" s="6">
        <f>COUNTIFS(($B$2:$B$71):($F$2:$F$71),I25,($C$2:$C$71):($G$2:$G$71),$AA$12)</f>
        <v>1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1</v>
      </c>
      <c r="AH25" s="7">
        <f>COUNTIFS(($B$2:$B$71):($F$2:$F$71),I25,($C$2:$C$71):($G$2:$G$71),$AH$12)</f>
        <v>1</v>
      </c>
      <c r="AI25" s="7">
        <f>COUNTIFS(($B$2:$B$71):($F$2:$F$71),I25,($C$2:$C$71):($G$2:$G$71),$AI$12)</f>
        <v>2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1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1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56">
        <f t="shared" si="1"/>
        <v>1</v>
      </c>
      <c r="AX25" s="56">
        <f t="shared" si="2"/>
        <v>2</v>
      </c>
      <c r="AY25" s="57">
        <f t="shared" si="3"/>
        <v>0.33333333333333331</v>
      </c>
      <c r="AZ25" s="28">
        <f t="shared" si="0"/>
        <v>1</v>
      </c>
      <c r="BA25" s="48">
        <v>10</v>
      </c>
    </row>
    <row r="26" spans="1:53">
      <c r="A26" s="115"/>
      <c r="B26" s="115">
        <v>11</v>
      </c>
      <c r="C26" s="115" t="s">
        <v>323</v>
      </c>
      <c r="E26" s="115"/>
      <c r="F26" s="115">
        <v>11</v>
      </c>
      <c r="G26" s="115" t="s">
        <v>365</v>
      </c>
      <c r="I26" s="23">
        <v>11</v>
      </c>
      <c r="J26" s="4">
        <f>COUNTIFS(($B$2:$B$71):($F$2:$F$71),I26,($C$2:$C$71):($G$2:$G$71),$J$12)</f>
        <v>1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2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6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5</v>
      </c>
      <c r="Y26" s="6">
        <f>COUNTIFS(($B$2:$B$71):($F$2:$F$71),I26,($C$2:$C$71):($G$2:$G$71),$Y$12)</f>
        <v>0</v>
      </c>
      <c r="Z26" s="6">
        <f>COUNTIFS(($B$2:$B$71):($F$2:$F$71),I26,($C$2:$C$71):($G$2:$G$71),$Z$12)</f>
        <v>1</v>
      </c>
      <c r="AA26" s="6">
        <f>COUNTIFS(($B$2:$B$71):($F$2:$F$71),I26,($C$2:$C$71):($G$2:$G$71),$AA$12)</f>
        <v>1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1</v>
      </c>
      <c r="AG26" s="7">
        <f>COUNTIFS(($B$2:$B$71):($F$2:$F$71),I26,($C$2:$C$71):($G$2:$G$71),$AG$12)</f>
        <v>2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1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1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6">
        <f t="shared" si="1"/>
        <v>1</v>
      </c>
      <c r="AX26" s="56">
        <f t="shared" si="2"/>
        <v>8</v>
      </c>
      <c r="AY26" s="57">
        <f t="shared" si="3"/>
        <v>0.1111111111111111</v>
      </c>
      <c r="AZ26" s="28">
        <f t="shared" si="0"/>
        <v>1</v>
      </c>
      <c r="BA26" s="48">
        <v>11</v>
      </c>
    </row>
    <row r="27" spans="1:53">
      <c r="A27" s="115"/>
      <c r="B27" s="115">
        <v>16</v>
      </c>
      <c r="C27" s="115" t="s">
        <v>204</v>
      </c>
      <c r="E27" s="115"/>
      <c r="F27" s="115">
        <v>16</v>
      </c>
      <c r="G27" s="115" t="s">
        <v>356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6">
        <f t="shared" si="1"/>
        <v>0</v>
      </c>
      <c r="AX27" s="56">
        <f t="shared" si="2"/>
        <v>0</v>
      </c>
      <c r="AY27" s="57" t="str">
        <f t="shared" si="3"/>
        <v/>
      </c>
      <c r="AZ27" s="28">
        <f t="shared" si="0"/>
        <v>0</v>
      </c>
      <c r="BA27" s="48">
        <v>12</v>
      </c>
    </row>
    <row r="28" spans="1:53">
      <c r="A28" s="115"/>
      <c r="B28" s="115">
        <v>11</v>
      </c>
      <c r="C28" s="115" t="s">
        <v>360</v>
      </c>
      <c r="E28" s="115"/>
      <c r="F28" s="115">
        <v>16</v>
      </c>
      <c r="G28" s="115" t="s">
        <v>217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6">
        <f t="shared" si="1"/>
        <v>0</v>
      </c>
      <c r="AX28" s="56">
        <f t="shared" si="2"/>
        <v>0</v>
      </c>
      <c r="AY28" s="57" t="str">
        <f t="shared" si="3"/>
        <v/>
      </c>
      <c r="AZ28" s="28">
        <f t="shared" si="0"/>
        <v>0</v>
      </c>
      <c r="BA28" s="48">
        <v>13</v>
      </c>
    </row>
    <row r="29" spans="1:53">
      <c r="A29" s="115"/>
      <c r="B29" s="115">
        <v>15</v>
      </c>
      <c r="C29" s="115" t="s">
        <v>176</v>
      </c>
      <c r="E29" s="115"/>
      <c r="F29" s="115">
        <v>17</v>
      </c>
      <c r="G29" s="115" t="s">
        <v>216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6">
        <f t="shared" si="1"/>
        <v>0</v>
      </c>
      <c r="AX29" s="56">
        <f t="shared" si="2"/>
        <v>0</v>
      </c>
      <c r="AY29" s="57" t="str">
        <f t="shared" si="3"/>
        <v/>
      </c>
      <c r="AZ29" s="28">
        <f t="shared" si="0"/>
        <v>0</v>
      </c>
      <c r="BA29" s="48">
        <v>14</v>
      </c>
    </row>
    <row r="30" spans="1:53">
      <c r="A30" s="115"/>
      <c r="B30" s="115">
        <v>1</v>
      </c>
      <c r="C30" s="115" t="s">
        <v>361</v>
      </c>
      <c r="E30" s="115"/>
      <c r="F30" s="115">
        <v>18</v>
      </c>
      <c r="G30" s="115" t="s">
        <v>214</v>
      </c>
      <c r="I30" s="23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2</v>
      </c>
      <c r="AA30" s="6">
        <f>COUNTIFS(($B$2:$B$71):($F$2:$F$71),I30,($C$2:$C$71):($G$2:$G$71),$AA$12)</f>
        <v>1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1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2</v>
      </c>
      <c r="AO30" s="7">
        <f>COUNTIFS(($B$2:$B$71):($F$2:$F$71),I30,($C$2:$C$71):($G$2:$G$71),$AO$12)</f>
        <v>1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6">
        <f t="shared" si="1"/>
        <v>0</v>
      </c>
      <c r="AX30" s="56">
        <f t="shared" si="2"/>
        <v>0</v>
      </c>
      <c r="AY30" s="57" t="str">
        <f t="shared" si="3"/>
        <v/>
      </c>
      <c r="AZ30" s="28">
        <f t="shared" si="0"/>
        <v>1</v>
      </c>
      <c r="BA30" s="48">
        <v>15</v>
      </c>
    </row>
    <row r="31" spans="1:53">
      <c r="A31" s="115">
        <v>2</v>
      </c>
      <c r="B31" s="115">
        <v>4</v>
      </c>
      <c r="C31" s="115" t="s">
        <v>416</v>
      </c>
      <c r="E31" s="115"/>
      <c r="F31" s="115">
        <v>1</v>
      </c>
      <c r="G31" s="115" t="s">
        <v>171</v>
      </c>
      <c r="I31" s="23">
        <v>16</v>
      </c>
      <c r="J31" s="4">
        <f>COUNTIFS(($B$2:$B$71):($F$2:$F$71),I31,($C$2:$C$71):($G$2:$G$71),$J$12)</f>
        <v>1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1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2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1</v>
      </c>
      <c r="Y31" s="6">
        <f>COUNTIFS(($B$2:$B$71):($F$2:$F$71),I31,($C$2:$C$71):($G$2:$G$71),$Y$12)</f>
        <v>0</v>
      </c>
      <c r="Z31" s="6">
        <f>COUNTIFS(($B$2:$B$71):($F$2:$F$71),I31,($C$2:$C$71):($G$2:$G$71),$Z$12)</f>
        <v>5</v>
      </c>
      <c r="AA31" s="6">
        <f>COUNTIFS(($B$2:$B$71):($F$2:$F$71),I31,($C$2:$C$71):($G$2:$G$71),$AA$12)</f>
        <v>2</v>
      </c>
      <c r="AB31" s="6">
        <f>COUNTIFS(($B$2:$B$71):($F$2:$F$71),I31,($C$2:$C$71):($G$2:$G$71),$AB$12)</f>
        <v>1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1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1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1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1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6">
        <f t="shared" si="1"/>
        <v>1</v>
      </c>
      <c r="AX31" s="56">
        <f t="shared" si="2"/>
        <v>3</v>
      </c>
      <c r="AY31" s="57">
        <f t="shared" si="3"/>
        <v>0.25</v>
      </c>
      <c r="AZ31" s="28">
        <f t="shared" si="0"/>
        <v>1</v>
      </c>
      <c r="BA31" s="48">
        <v>16</v>
      </c>
    </row>
    <row r="32" spans="1:53">
      <c r="A32" s="115"/>
      <c r="B32" s="115">
        <v>17</v>
      </c>
      <c r="C32" s="115" t="s">
        <v>199</v>
      </c>
      <c r="E32" s="115"/>
      <c r="F32" s="115"/>
      <c r="G32" s="115" t="s">
        <v>194</v>
      </c>
      <c r="I32" s="23">
        <v>17</v>
      </c>
      <c r="J32" s="4">
        <f>COUNTIFS(($B$2:$B$71):($F$2:$F$71),I32,($C$2:$C$71):($G$2:$G$71),$J$12)</f>
        <v>1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1</v>
      </c>
      <c r="R32" s="5">
        <f>COUNTIFS(($B$2:$B$71):($F$2:$F$71),I32,($C$2:$C$71):($G$2:$G$71),$R$12)</f>
        <v>2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1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1</v>
      </c>
      <c r="Y32" s="6">
        <f>COUNTIFS(($B$2:$B$71):($F$2:$F$71),I32,($C$2:$C$71):($G$2:$G$71),$Y$12)</f>
        <v>0</v>
      </c>
      <c r="Z32" s="6">
        <f>COUNTIFS(($B$2:$B$71):($F$2:$F$71),I32,($C$2:$C$71):($G$2:$G$71),$Z$12)</f>
        <v>1</v>
      </c>
      <c r="AA32" s="6">
        <f>COUNTIFS(($B$2:$B$71):($F$2:$F$71),I32,($C$2:$C$71):($G$2:$G$71),$AA$12)</f>
        <v>1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2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1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6">
        <f t="shared" si="1"/>
        <v>1</v>
      </c>
      <c r="AX32" s="56">
        <f t="shared" si="2"/>
        <v>4</v>
      </c>
      <c r="AY32" s="57">
        <f t="shared" si="3"/>
        <v>0.2</v>
      </c>
      <c r="AZ32" s="28">
        <f t="shared" si="0"/>
        <v>1</v>
      </c>
      <c r="BA32" s="48">
        <v>17</v>
      </c>
    </row>
    <row r="33" spans="1:53">
      <c r="A33" s="115"/>
      <c r="B33" s="115">
        <v>10</v>
      </c>
      <c r="C33" s="115" t="s">
        <v>189</v>
      </c>
      <c r="E33" s="115"/>
      <c r="F33" s="115">
        <v>4</v>
      </c>
      <c r="G33" s="115" t="s">
        <v>323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1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1</v>
      </c>
      <c r="AA33" s="6">
        <f>COUNTIFS(($B$2:$B$71):($F$2:$F$71),I33,($C$2:$C$71):($G$2:$G$71),$AA$12)</f>
        <v>1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1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1</v>
      </c>
      <c r="AO33" s="7">
        <f>COUNTIFS(($B$2:$B$71):($F$2:$F$71),I33,($C$2:$C$71):($G$2:$G$71),$AO$12)</f>
        <v>1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6">
        <f t="shared" si="1"/>
        <v>0</v>
      </c>
      <c r="AX33" s="56">
        <f t="shared" si="2"/>
        <v>1</v>
      </c>
      <c r="AY33" s="57">
        <f t="shared" si="3"/>
        <v>0</v>
      </c>
      <c r="AZ33" s="28">
        <f t="shared" si="0"/>
        <v>0</v>
      </c>
      <c r="BA33" s="48">
        <v>18</v>
      </c>
    </row>
    <row r="34" spans="1:53">
      <c r="A34" s="115"/>
      <c r="B34" s="115">
        <v>10</v>
      </c>
      <c r="C34" s="115" t="s">
        <v>357</v>
      </c>
      <c r="E34" s="115"/>
      <c r="F34" s="115">
        <v>11</v>
      </c>
      <c r="G34" s="115" t="s">
        <v>366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6">
        <f t="shared" si="1"/>
        <v>0</v>
      </c>
      <c r="AX34" s="56">
        <f t="shared" si="2"/>
        <v>0</v>
      </c>
      <c r="AY34" s="57" t="str">
        <f t="shared" si="3"/>
        <v/>
      </c>
      <c r="AZ34" s="28">
        <f t="shared" si="0"/>
        <v>0</v>
      </c>
      <c r="BA34" s="48">
        <v>19</v>
      </c>
    </row>
    <row r="35" spans="1:53">
      <c r="A35" s="115"/>
      <c r="B35" s="115">
        <v>16</v>
      </c>
      <c r="C35" s="115" t="s">
        <v>176</v>
      </c>
      <c r="E35" s="115"/>
      <c r="F35" s="115">
        <v>16</v>
      </c>
      <c r="G35" s="115" t="s">
        <v>171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6">
        <f t="shared" si="1"/>
        <v>0</v>
      </c>
      <c r="AX35" s="56">
        <f t="shared" si="2"/>
        <v>0</v>
      </c>
      <c r="AY35" s="57" t="str">
        <f t="shared" si="3"/>
        <v/>
      </c>
      <c r="AZ35" s="28">
        <f t="shared" si="0"/>
        <v>0</v>
      </c>
      <c r="BA35" s="48">
        <v>20</v>
      </c>
    </row>
    <row r="36" spans="1:53">
      <c r="A36" s="115"/>
      <c r="B36" s="115">
        <v>10</v>
      </c>
      <c r="C36" s="115" t="s">
        <v>417</v>
      </c>
      <c r="E36" s="115"/>
      <c r="F36" s="115">
        <v>4</v>
      </c>
      <c r="G36" s="115" t="s">
        <v>176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6">
        <f t="shared" si="1"/>
        <v>0</v>
      </c>
      <c r="AX36" s="56">
        <f t="shared" si="2"/>
        <v>0</v>
      </c>
      <c r="AY36" s="57" t="str">
        <f t="shared" si="3"/>
        <v/>
      </c>
      <c r="AZ36" s="28">
        <f t="shared" si="0"/>
        <v>0</v>
      </c>
      <c r="BA36" s="48">
        <v>21</v>
      </c>
    </row>
    <row r="37" spans="1:53">
      <c r="A37" s="115"/>
      <c r="B37" s="115">
        <v>10</v>
      </c>
      <c r="C37" s="115" t="s">
        <v>176</v>
      </c>
      <c r="E37" s="115"/>
      <c r="F37" s="115">
        <v>1</v>
      </c>
      <c r="G37" s="115" t="s">
        <v>189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6">
        <f t="shared" si="1"/>
        <v>0</v>
      </c>
      <c r="AX37" s="56">
        <f t="shared" si="2"/>
        <v>0</v>
      </c>
      <c r="AY37" s="57" t="str">
        <f t="shared" si="3"/>
        <v/>
      </c>
      <c r="AZ37" s="28">
        <f t="shared" si="0"/>
        <v>0</v>
      </c>
      <c r="BA37" s="48">
        <v>22</v>
      </c>
    </row>
    <row r="38" spans="1:53">
      <c r="A38" s="115"/>
      <c r="B38" s="115">
        <v>1</v>
      </c>
      <c r="C38" s="115" t="s">
        <v>189</v>
      </c>
      <c r="E38" s="115"/>
      <c r="F38" s="115">
        <v>11</v>
      </c>
      <c r="G38" s="115" t="s">
        <v>217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6">
        <f t="shared" si="1"/>
        <v>0</v>
      </c>
      <c r="AX38" s="56">
        <f t="shared" si="2"/>
        <v>0</v>
      </c>
      <c r="AY38" s="57" t="str">
        <f t="shared" si="3"/>
        <v/>
      </c>
      <c r="AZ38" s="28">
        <f t="shared" si="0"/>
        <v>0</v>
      </c>
      <c r="BA38" s="48">
        <v>23</v>
      </c>
    </row>
    <row r="39" spans="1:53">
      <c r="A39" s="115"/>
      <c r="B39" s="115">
        <v>11</v>
      </c>
      <c r="C39" s="115" t="s">
        <v>217</v>
      </c>
      <c r="E39" s="115"/>
      <c r="F39" s="115">
        <v>4</v>
      </c>
      <c r="G39" s="115" t="s">
        <v>191</v>
      </c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6">
        <f t="shared" si="1"/>
        <v>0</v>
      </c>
      <c r="AX39" s="56">
        <f t="shared" si="2"/>
        <v>0</v>
      </c>
      <c r="AY39" s="57" t="str">
        <f t="shared" si="3"/>
        <v/>
      </c>
      <c r="AZ39" s="28">
        <f t="shared" si="0"/>
        <v>0</v>
      </c>
      <c r="BA39" s="48">
        <v>24</v>
      </c>
    </row>
    <row r="40" spans="1:53">
      <c r="A40" s="115"/>
      <c r="B40" s="115">
        <v>11</v>
      </c>
      <c r="C40" s="115" t="s">
        <v>199</v>
      </c>
      <c r="E40" s="115"/>
      <c r="F40" s="115">
        <v>10</v>
      </c>
      <c r="G40" s="115" t="s">
        <v>166</v>
      </c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6">
        <f t="shared" si="1"/>
        <v>0</v>
      </c>
      <c r="AX40" s="56">
        <f t="shared" si="2"/>
        <v>0</v>
      </c>
      <c r="AY40" s="57" t="str">
        <f t="shared" si="3"/>
        <v/>
      </c>
      <c r="AZ40" s="28">
        <f t="shared" si="0"/>
        <v>0</v>
      </c>
      <c r="BA40" s="48">
        <v>25</v>
      </c>
    </row>
    <row r="41" spans="1:53">
      <c r="A41" s="115"/>
      <c r="B41" s="115">
        <v>1</v>
      </c>
      <c r="C41" s="115" t="s">
        <v>189</v>
      </c>
      <c r="E41" s="115"/>
      <c r="F41" s="115">
        <v>1</v>
      </c>
      <c r="G41" s="115" t="s">
        <v>178</v>
      </c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6">
        <f t="shared" si="1"/>
        <v>0</v>
      </c>
      <c r="AX41" s="56">
        <f t="shared" si="2"/>
        <v>0</v>
      </c>
      <c r="AY41" s="57" t="str">
        <f t="shared" si="3"/>
        <v/>
      </c>
      <c r="AZ41" s="28">
        <f t="shared" si="0"/>
        <v>0</v>
      </c>
      <c r="BA41" s="48">
        <v>26</v>
      </c>
    </row>
    <row r="42" spans="1:53">
      <c r="A42" s="115"/>
      <c r="B42" s="115">
        <v>17</v>
      </c>
      <c r="C42" s="115" t="s">
        <v>357</v>
      </c>
      <c r="E42" s="115"/>
      <c r="F42" s="115">
        <v>11</v>
      </c>
      <c r="G42" s="115" t="s">
        <v>214</v>
      </c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6">
        <f t="shared" si="1"/>
        <v>0</v>
      </c>
      <c r="AX42" s="56">
        <f t="shared" si="2"/>
        <v>0</v>
      </c>
      <c r="AY42" s="57" t="str">
        <f t="shared" si="3"/>
        <v/>
      </c>
      <c r="AZ42" s="28">
        <f t="shared" si="0"/>
        <v>0</v>
      </c>
      <c r="BA42" s="48">
        <v>27</v>
      </c>
    </row>
    <row r="43" spans="1:53">
      <c r="A43" s="115"/>
      <c r="B43" s="115">
        <v>4</v>
      </c>
      <c r="C43" s="115" t="s">
        <v>204</v>
      </c>
      <c r="E43" s="115"/>
      <c r="F43" s="115">
        <v>18</v>
      </c>
      <c r="G43" s="115" t="s">
        <v>178</v>
      </c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6">
        <f t="shared" si="1"/>
        <v>0</v>
      </c>
      <c r="AX43" s="56">
        <f t="shared" si="2"/>
        <v>0</v>
      </c>
      <c r="AY43" s="57" t="str">
        <f t="shared" si="3"/>
        <v/>
      </c>
      <c r="AZ43" s="28">
        <f t="shared" si="0"/>
        <v>0</v>
      </c>
      <c r="BA43" s="48">
        <v>28</v>
      </c>
    </row>
    <row r="44" spans="1:53">
      <c r="A44" s="115"/>
      <c r="B44" s="115">
        <v>11</v>
      </c>
      <c r="C44" s="115" t="s">
        <v>362</v>
      </c>
      <c r="E44" s="115"/>
      <c r="F44" s="115">
        <v>18</v>
      </c>
      <c r="G44" s="115" t="s">
        <v>216</v>
      </c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107"/>
      <c r="AX44" s="107"/>
      <c r="AY44" s="108"/>
      <c r="AZ44" s="26"/>
    </row>
    <row r="45" spans="1:53">
      <c r="A45" s="115"/>
      <c r="B45" s="115">
        <v>15</v>
      </c>
      <c r="C45" s="115" t="s">
        <v>204</v>
      </c>
      <c r="E45" s="115"/>
      <c r="F45" s="115"/>
      <c r="G45" s="115"/>
      <c r="I45" s="34" t="s">
        <v>411</v>
      </c>
      <c r="J45" s="4">
        <f>SUM(J14:J43)</f>
        <v>4</v>
      </c>
      <c r="K45" s="4">
        <f t="shared" ref="K45:AU45" si="4">SUM(K14:K43)</f>
        <v>0</v>
      </c>
      <c r="L45" s="4">
        <f t="shared" si="4"/>
        <v>1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6</v>
      </c>
      <c r="R45" s="5">
        <f t="shared" si="4"/>
        <v>6</v>
      </c>
      <c r="S45" s="5">
        <f t="shared" si="4"/>
        <v>0</v>
      </c>
      <c r="T45" s="5">
        <f t="shared" si="4"/>
        <v>0</v>
      </c>
      <c r="U45" s="5">
        <f t="shared" si="4"/>
        <v>12</v>
      </c>
      <c r="V45" s="5">
        <f t="shared" si="4"/>
        <v>0</v>
      </c>
      <c r="W45" s="5"/>
      <c r="X45" s="6">
        <f t="shared" si="4"/>
        <v>8</v>
      </c>
      <c r="Y45" s="6">
        <f t="shared" si="4"/>
        <v>0</v>
      </c>
      <c r="Z45" s="6">
        <f t="shared" si="4"/>
        <v>17</v>
      </c>
      <c r="AA45" s="6">
        <f t="shared" si="4"/>
        <v>8</v>
      </c>
      <c r="AB45" s="6">
        <f t="shared" si="4"/>
        <v>1</v>
      </c>
      <c r="AC45" s="6">
        <f t="shared" si="4"/>
        <v>0</v>
      </c>
      <c r="AD45" s="6">
        <f t="shared" si="4"/>
        <v>0</v>
      </c>
      <c r="AE45" s="6"/>
      <c r="AF45" s="7">
        <f t="shared" si="4"/>
        <v>1</v>
      </c>
      <c r="AG45" s="7">
        <f t="shared" si="4"/>
        <v>5</v>
      </c>
      <c r="AH45" s="7">
        <f t="shared" si="4"/>
        <v>1</v>
      </c>
      <c r="AI45" s="7">
        <f t="shared" si="4"/>
        <v>5</v>
      </c>
      <c r="AJ45" s="7">
        <f t="shared" si="4"/>
        <v>1</v>
      </c>
      <c r="AK45" s="7">
        <f t="shared" si="4"/>
        <v>5</v>
      </c>
      <c r="AL45" s="7">
        <f t="shared" si="4"/>
        <v>0</v>
      </c>
      <c r="AM45" s="7">
        <f t="shared" si="4"/>
        <v>0</v>
      </c>
      <c r="AN45" s="7">
        <f t="shared" si="4"/>
        <v>7</v>
      </c>
      <c r="AO45" s="7">
        <f t="shared" si="4"/>
        <v>6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4</v>
      </c>
      <c r="AU45" s="8">
        <f t="shared" si="4"/>
        <v>0</v>
      </c>
      <c r="AV45" s="17"/>
      <c r="AW45" s="56">
        <f t="shared" ref="AW45:AX45" si="5">SUM(AW14:AW43)</f>
        <v>5</v>
      </c>
      <c r="AX45" s="56">
        <f t="shared" si="5"/>
        <v>24</v>
      </c>
      <c r="AY45" s="57">
        <f>AW45/(AW45+AX45)</f>
        <v>0.17241379310344829</v>
      </c>
      <c r="AZ45" s="28">
        <f>SUM(AZ14:AZ43)</f>
        <v>7</v>
      </c>
    </row>
    <row r="46" spans="1:53">
      <c r="A46" s="115"/>
      <c r="B46" s="115">
        <v>4</v>
      </c>
      <c r="C46" s="115" t="s">
        <v>363</v>
      </c>
      <c r="E46" s="115"/>
      <c r="F46" s="115"/>
      <c r="G46" s="115"/>
    </row>
    <row r="47" spans="1:53">
      <c r="A47" s="115"/>
      <c r="B47" s="115">
        <v>11</v>
      </c>
      <c r="C47" s="115" t="s">
        <v>178</v>
      </c>
      <c r="E47" s="115"/>
      <c r="F47" s="115"/>
      <c r="G47" s="115"/>
    </row>
    <row r="48" spans="1:53">
      <c r="A48" s="115"/>
      <c r="B48" s="115">
        <v>17</v>
      </c>
      <c r="C48" s="115" t="s">
        <v>323</v>
      </c>
      <c r="E48" s="115"/>
      <c r="F48" s="115"/>
      <c r="G48" s="115"/>
      <c r="I48" s="116"/>
      <c r="J48" s="116"/>
      <c r="X48" s="114" t="s">
        <v>453</v>
      </c>
      <c r="AB48" s="147">
        <f>X45</f>
        <v>8</v>
      </c>
      <c r="AC48" s="147"/>
    </row>
    <row r="49" spans="1:48">
      <c r="A49" s="115"/>
      <c r="B49" s="115">
        <v>16</v>
      </c>
      <c r="C49" s="115" t="s">
        <v>189</v>
      </c>
      <c r="E49" s="115"/>
      <c r="F49" s="115"/>
      <c r="G49" s="115"/>
      <c r="I49" s="49"/>
      <c r="J49" s="49"/>
      <c r="X49" s="114" t="s">
        <v>1</v>
      </c>
      <c r="AB49" s="147">
        <f>L45</f>
        <v>1</v>
      </c>
      <c r="AC49" s="147"/>
    </row>
    <row r="50" spans="1:48">
      <c r="A50" s="115"/>
      <c r="B50" s="115">
        <v>17</v>
      </c>
      <c r="C50" s="115" t="s">
        <v>217</v>
      </c>
      <c r="E50" s="115"/>
      <c r="F50" s="115"/>
      <c r="G50" s="115"/>
      <c r="I50" s="116"/>
      <c r="J50" s="116"/>
      <c r="K50" s="112"/>
      <c r="X50" s="114" t="s">
        <v>2</v>
      </c>
      <c r="AB50" s="146">
        <f>AB49/AB48</f>
        <v>0.125</v>
      </c>
      <c r="AC50" s="146"/>
    </row>
    <row r="51" spans="1:48">
      <c r="A51" s="115"/>
      <c r="B51" s="115">
        <v>4</v>
      </c>
      <c r="C51" s="115" t="s">
        <v>359</v>
      </c>
      <c r="E51" s="115"/>
      <c r="F51" s="115"/>
      <c r="G51" s="115"/>
      <c r="AV51" s="113"/>
    </row>
    <row r="52" spans="1:48">
      <c r="A52" s="115"/>
      <c r="B52" s="115">
        <v>16</v>
      </c>
      <c r="C52" s="115" t="s">
        <v>204</v>
      </c>
      <c r="E52" s="115"/>
      <c r="F52" s="115"/>
      <c r="G52" s="115"/>
      <c r="AV52" s="113"/>
    </row>
    <row r="53" spans="1:48">
      <c r="A53" s="115"/>
      <c r="B53" s="115">
        <v>11</v>
      </c>
      <c r="C53" s="115" t="s">
        <v>199</v>
      </c>
      <c r="E53" s="115"/>
      <c r="F53" s="115"/>
      <c r="G53" s="115"/>
      <c r="I53" s="148" t="s">
        <v>412</v>
      </c>
      <c r="J53" s="148"/>
      <c r="K53" s="148" t="s">
        <v>413</v>
      </c>
      <c r="L53" s="148"/>
      <c r="AV53" s="113"/>
    </row>
    <row r="54" spans="1:48">
      <c r="A54" s="115"/>
      <c r="B54" s="115">
        <v>15</v>
      </c>
      <c r="C54" s="115" t="s">
        <v>189</v>
      </c>
      <c r="E54" s="115"/>
      <c r="F54" s="115"/>
      <c r="G54" s="115"/>
      <c r="AV54" s="113"/>
    </row>
    <row r="55" spans="1:48">
      <c r="A55" s="115"/>
      <c r="B55" s="115">
        <v>16</v>
      </c>
      <c r="C55" s="115" t="s">
        <v>216</v>
      </c>
      <c r="E55" s="115"/>
      <c r="F55" s="115"/>
      <c r="G55" s="115"/>
      <c r="AV55" s="113"/>
    </row>
    <row r="56" spans="1:48">
      <c r="A56" s="115"/>
      <c r="B56" s="115">
        <v>17</v>
      </c>
      <c r="C56" s="115" t="s">
        <v>323</v>
      </c>
      <c r="E56" s="115"/>
      <c r="F56" s="115"/>
      <c r="G56" s="115"/>
      <c r="I56" s="116"/>
      <c r="J56" s="116"/>
      <c r="K56" s="116"/>
      <c r="L56" s="116"/>
      <c r="AV56" s="113"/>
    </row>
    <row r="57" spans="1:48">
      <c r="A57" s="115"/>
      <c r="B57" s="115">
        <v>17</v>
      </c>
      <c r="C57" s="115" t="s">
        <v>176</v>
      </c>
      <c r="E57" s="115"/>
      <c r="F57" s="115"/>
      <c r="G57" s="115"/>
      <c r="I57" s="116"/>
      <c r="J57" s="116"/>
      <c r="K57" s="116"/>
      <c r="L57" s="116"/>
      <c r="AV57" s="113"/>
    </row>
    <row r="58" spans="1:48">
      <c r="A58" s="115"/>
      <c r="B58" s="115"/>
      <c r="C58" s="115"/>
      <c r="E58" s="115"/>
      <c r="F58" s="115"/>
      <c r="G58" s="115"/>
      <c r="I58" s="116"/>
      <c r="J58" s="116"/>
      <c r="K58" s="116"/>
      <c r="L58" s="116"/>
      <c r="AV58" s="113"/>
    </row>
    <row r="59" spans="1:48">
      <c r="A59" s="115"/>
      <c r="B59" s="115"/>
      <c r="C59" s="115"/>
      <c r="E59" s="115"/>
      <c r="F59" s="115"/>
      <c r="G59" s="115"/>
      <c r="AV59" s="113"/>
    </row>
    <row r="60" spans="1:48">
      <c r="A60" s="115"/>
      <c r="B60" s="115"/>
      <c r="C60" s="115"/>
      <c r="E60" s="115"/>
      <c r="F60" s="115"/>
      <c r="G60" s="115"/>
      <c r="AV60" s="113"/>
    </row>
    <row r="61" spans="1:48">
      <c r="A61" s="115"/>
      <c r="B61" s="115"/>
      <c r="C61" s="115"/>
      <c r="E61" s="115"/>
      <c r="F61" s="115"/>
      <c r="G61" s="115"/>
      <c r="AV61" s="113"/>
    </row>
    <row r="62" spans="1:48">
      <c r="A62" s="115"/>
      <c r="B62" s="115"/>
      <c r="C62" s="115"/>
      <c r="E62" s="115"/>
      <c r="F62" s="115"/>
      <c r="G62" s="115"/>
      <c r="AV62" s="113"/>
    </row>
    <row r="63" spans="1:48">
      <c r="A63" s="115"/>
      <c r="B63" s="115"/>
      <c r="C63" s="115"/>
      <c r="E63" s="115"/>
      <c r="F63" s="115"/>
      <c r="G63" s="115"/>
      <c r="AV63" s="113"/>
    </row>
    <row r="64" spans="1:48">
      <c r="A64" s="115"/>
      <c r="B64" s="115"/>
      <c r="C64" s="115"/>
      <c r="E64" s="115"/>
      <c r="F64" s="115"/>
      <c r="G64" s="115"/>
      <c r="AV64" s="113"/>
    </row>
    <row r="65" spans="1:48">
      <c r="A65" s="115"/>
      <c r="B65" s="115"/>
      <c r="C65" s="115"/>
      <c r="E65" s="115"/>
      <c r="F65" s="115"/>
      <c r="G65" s="115"/>
      <c r="AV65" s="113"/>
    </row>
    <row r="66" spans="1:48">
      <c r="A66" s="115"/>
      <c r="B66" s="115"/>
      <c r="C66" s="115"/>
      <c r="E66" s="115"/>
      <c r="F66" s="115"/>
      <c r="G66" s="115"/>
    </row>
    <row r="67" spans="1:48">
      <c r="A67" s="115"/>
      <c r="B67" s="115"/>
      <c r="C67" s="115"/>
      <c r="E67" s="115"/>
      <c r="F67" s="115"/>
      <c r="G67" s="115"/>
    </row>
    <row r="68" spans="1:48">
      <c r="A68" s="115"/>
      <c r="B68" s="115"/>
      <c r="C68" s="115"/>
      <c r="E68" s="115"/>
      <c r="F68" s="115"/>
      <c r="G68" s="115"/>
    </row>
    <row r="69" spans="1:48">
      <c r="A69" s="115"/>
      <c r="B69" s="115"/>
      <c r="C69" s="115"/>
      <c r="E69" s="115"/>
      <c r="F69" s="115"/>
      <c r="G69" s="115"/>
    </row>
    <row r="70" spans="1:48">
      <c r="A70" s="115"/>
      <c r="B70" s="115"/>
      <c r="C70" s="115"/>
      <c r="E70" s="115"/>
      <c r="F70" s="115"/>
      <c r="G70" s="115"/>
    </row>
    <row r="71" spans="1:48">
      <c r="A71" s="115"/>
      <c r="B71" s="115"/>
      <c r="C71" s="115"/>
      <c r="E71" s="115"/>
      <c r="F71" s="115"/>
      <c r="G71" s="115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G59" sqref="G59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113" customWidth="1"/>
    <col min="16" max="16" width="0.85546875" style="113" customWidth="1"/>
    <col min="17" max="22" width="4.140625" style="113" customWidth="1"/>
    <col min="23" max="23" width="0.85546875" style="113" customWidth="1"/>
    <col min="24" max="30" width="4.140625" style="113" customWidth="1"/>
    <col min="31" max="31" width="0.85546875" style="113" customWidth="1"/>
    <col min="32" max="41" width="4.140625" style="113" customWidth="1"/>
    <col min="42" max="42" width="0.85546875" style="113" customWidth="1"/>
    <col min="43" max="47" width="4.140625" style="113" customWidth="1"/>
    <col min="48" max="48" width="0.85546875" style="116" customWidth="1"/>
    <col min="49" max="50" width="6.7109375" style="113" customWidth="1"/>
    <col min="51" max="51" width="6.7109375" style="112" customWidth="1"/>
    <col min="52" max="52" width="5.7109375" style="113" customWidth="1"/>
    <col min="53" max="53" width="5.7109375" style="116" customWidth="1"/>
    <col min="54" max="16384" width="10.7109375" style="116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553</v>
      </c>
      <c r="J1" s="149"/>
      <c r="K1" s="150">
        <v>20190418.100000001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115">
        <v>1</v>
      </c>
      <c r="B2" s="115">
        <v>4</v>
      </c>
      <c r="C2" s="115" t="s">
        <v>416</v>
      </c>
      <c r="E2" s="115">
        <v>3</v>
      </c>
      <c r="F2" s="115">
        <v>4</v>
      </c>
      <c r="G2" s="115" t="s">
        <v>416</v>
      </c>
      <c r="I2" s="149" t="s">
        <v>554</v>
      </c>
      <c r="J2" s="149"/>
      <c r="K2" s="150" t="s">
        <v>369</v>
      </c>
      <c r="L2" s="150"/>
      <c r="M2" s="150"/>
      <c r="Q2" s="137" t="s">
        <v>149</v>
      </c>
      <c r="R2" s="138"/>
      <c r="S2" s="139"/>
      <c r="T2" s="28">
        <v>12</v>
      </c>
      <c r="U2" s="19" t="str">
        <f>IF(T2&gt;T3,"W","L")</f>
        <v>W</v>
      </c>
      <c r="AF2" s="21" t="s">
        <v>439</v>
      </c>
      <c r="AG2" s="115">
        <v>1</v>
      </c>
      <c r="AH2" s="115">
        <v>4</v>
      </c>
      <c r="AI2" s="115">
        <v>15</v>
      </c>
      <c r="AJ2" s="115">
        <v>18</v>
      </c>
      <c r="AK2" s="115">
        <v>16</v>
      </c>
      <c r="AL2" s="115">
        <v>19</v>
      </c>
      <c r="AM2" s="115">
        <v>9</v>
      </c>
    </row>
    <row r="3" spans="1:53">
      <c r="A3" s="115"/>
      <c r="B3" s="115">
        <v>15</v>
      </c>
      <c r="C3" s="115" t="s">
        <v>309</v>
      </c>
      <c r="E3" s="115"/>
      <c r="F3" s="115">
        <v>4</v>
      </c>
      <c r="G3" s="115" t="s">
        <v>323</v>
      </c>
      <c r="I3" s="149" t="s">
        <v>548</v>
      </c>
      <c r="J3" s="149"/>
      <c r="K3" s="150" t="s">
        <v>370</v>
      </c>
      <c r="L3" s="150"/>
      <c r="M3" s="150"/>
      <c r="Q3" s="140" t="str">
        <f>K2</f>
        <v>OIA-Campbell</v>
      </c>
      <c r="R3" s="141"/>
      <c r="S3" s="142"/>
      <c r="T3" s="28">
        <v>4</v>
      </c>
      <c r="U3" s="19" t="str">
        <f>IF(T2&lt;T3,"W","L")</f>
        <v>L</v>
      </c>
      <c r="AF3" s="21" t="s">
        <v>440</v>
      </c>
      <c r="AG3" s="115">
        <v>1</v>
      </c>
      <c r="AH3" s="115">
        <v>4</v>
      </c>
      <c r="AI3" s="115">
        <v>18</v>
      </c>
      <c r="AJ3" s="115">
        <v>15</v>
      </c>
      <c r="AK3" s="115">
        <v>16</v>
      </c>
      <c r="AL3" s="115">
        <v>11</v>
      </c>
      <c r="AM3" s="115">
        <v>10</v>
      </c>
    </row>
    <row r="4" spans="1:53">
      <c r="A4" s="115"/>
      <c r="B4" s="115">
        <v>15</v>
      </c>
      <c r="C4" s="115" t="s">
        <v>178</v>
      </c>
      <c r="E4" s="115"/>
      <c r="F4" s="115">
        <v>16</v>
      </c>
      <c r="G4" s="115" t="s">
        <v>204</v>
      </c>
      <c r="I4" s="149" t="s">
        <v>549</v>
      </c>
      <c r="J4" s="149"/>
      <c r="K4" s="151">
        <v>0.55208333333333337</v>
      </c>
      <c r="L4" s="150"/>
      <c r="M4" s="150"/>
      <c r="AF4" s="21" t="s">
        <v>441</v>
      </c>
      <c r="AG4" s="115">
        <v>1</v>
      </c>
      <c r="AH4" s="115">
        <v>4</v>
      </c>
      <c r="AI4" s="115">
        <v>3</v>
      </c>
      <c r="AJ4" s="115">
        <v>6</v>
      </c>
      <c r="AK4" s="115">
        <v>5</v>
      </c>
      <c r="AL4" s="115">
        <v>10</v>
      </c>
      <c r="AM4" s="115">
        <v>16</v>
      </c>
    </row>
    <row r="5" spans="1:53">
      <c r="A5" s="115"/>
      <c r="B5" s="115">
        <v>1</v>
      </c>
      <c r="C5" s="115" t="s">
        <v>361</v>
      </c>
      <c r="E5" s="115"/>
      <c r="F5" s="115">
        <v>10</v>
      </c>
      <c r="G5" s="115" t="s">
        <v>171</v>
      </c>
      <c r="AF5" s="21" t="s">
        <v>442</v>
      </c>
      <c r="AG5" s="115">
        <v>1</v>
      </c>
      <c r="AH5" s="115">
        <v>7</v>
      </c>
      <c r="AI5" s="115">
        <v>13</v>
      </c>
      <c r="AJ5" s="115">
        <v>22</v>
      </c>
      <c r="AK5" s="115">
        <v>9</v>
      </c>
      <c r="AL5" s="115">
        <v>18</v>
      </c>
      <c r="AM5" s="115">
        <v>19</v>
      </c>
    </row>
    <row r="6" spans="1:53">
      <c r="A6" s="115"/>
      <c r="B6" s="115">
        <v>1</v>
      </c>
      <c r="C6" s="115" t="s">
        <v>204</v>
      </c>
      <c r="E6" s="115"/>
      <c r="F6" s="115">
        <v>16</v>
      </c>
      <c r="G6" s="115" t="s">
        <v>167</v>
      </c>
      <c r="AF6" s="21" t="s">
        <v>443</v>
      </c>
      <c r="AG6" s="115"/>
      <c r="AH6" s="115"/>
      <c r="AI6" s="115"/>
      <c r="AJ6" s="115"/>
      <c r="AK6" s="115"/>
      <c r="AL6" s="115"/>
      <c r="AM6" s="115"/>
    </row>
    <row r="7" spans="1:53">
      <c r="A7" s="115"/>
      <c r="B7" s="115">
        <v>18</v>
      </c>
      <c r="C7" s="115" t="s">
        <v>189</v>
      </c>
      <c r="E7" s="115"/>
      <c r="F7" s="115">
        <v>1</v>
      </c>
      <c r="G7" s="115" t="s">
        <v>189</v>
      </c>
      <c r="AF7" s="21" t="s">
        <v>444</v>
      </c>
      <c r="AG7" s="115"/>
      <c r="AH7" s="115"/>
      <c r="AI7" s="115"/>
      <c r="AJ7" s="115"/>
      <c r="AK7" s="115"/>
      <c r="AL7" s="115"/>
      <c r="AM7" s="115"/>
    </row>
    <row r="8" spans="1:53">
      <c r="A8" s="115"/>
      <c r="B8" s="115">
        <v>16</v>
      </c>
      <c r="C8" s="115" t="s">
        <v>417</v>
      </c>
      <c r="E8" s="115"/>
      <c r="F8" s="115">
        <v>5</v>
      </c>
      <c r="G8" s="115" t="s">
        <v>392</v>
      </c>
      <c r="AF8" s="22" t="s">
        <v>445</v>
      </c>
      <c r="AG8" s="115"/>
      <c r="AH8" s="115"/>
      <c r="AI8" s="115"/>
      <c r="AJ8" s="115"/>
      <c r="AK8" s="115"/>
      <c r="AL8" s="115"/>
      <c r="AM8" s="115"/>
    </row>
    <row r="9" spans="1:53">
      <c r="A9" s="115"/>
      <c r="B9" s="115">
        <v>16</v>
      </c>
      <c r="C9" s="115" t="s">
        <v>176</v>
      </c>
      <c r="E9" s="115"/>
      <c r="F9" s="115">
        <v>5</v>
      </c>
      <c r="G9" s="115" t="s">
        <v>176</v>
      </c>
    </row>
    <row r="10" spans="1:53">
      <c r="A10" s="115"/>
      <c r="B10" s="115">
        <v>4</v>
      </c>
      <c r="C10" s="115" t="s">
        <v>371</v>
      </c>
      <c r="E10" s="115"/>
      <c r="F10" s="115">
        <v>1</v>
      </c>
      <c r="G10" s="115" t="s">
        <v>189</v>
      </c>
    </row>
    <row r="11" spans="1:53">
      <c r="A11" s="115"/>
      <c r="B11" s="115">
        <v>16</v>
      </c>
      <c r="C11" s="115" t="s">
        <v>314</v>
      </c>
      <c r="E11" s="115"/>
      <c r="F11" s="115">
        <v>5</v>
      </c>
      <c r="G11" s="115" t="s">
        <v>171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W11" s="116"/>
      <c r="AX11" s="116"/>
      <c r="AY11" s="116"/>
      <c r="AZ11" s="116"/>
    </row>
    <row r="12" spans="1:53">
      <c r="A12" s="115"/>
      <c r="B12" s="115">
        <v>16</v>
      </c>
      <c r="C12" s="115" t="s">
        <v>176</v>
      </c>
      <c r="E12" s="115"/>
      <c r="F12" s="115">
        <v>6</v>
      </c>
      <c r="G12" s="115" t="s">
        <v>169</v>
      </c>
      <c r="I12" s="113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6" t="s">
        <v>124</v>
      </c>
      <c r="AX12" s="56" t="s">
        <v>139</v>
      </c>
      <c r="AY12" s="57" t="s">
        <v>137</v>
      </c>
      <c r="AZ12" s="28" t="s">
        <v>140</v>
      </c>
    </row>
    <row r="13" spans="1:53">
      <c r="A13" s="115"/>
      <c r="B13" s="115">
        <v>4</v>
      </c>
      <c r="C13" s="115" t="s">
        <v>372</v>
      </c>
      <c r="E13" s="115"/>
      <c r="F13" s="115">
        <v>16</v>
      </c>
      <c r="G13" s="115" t="s">
        <v>178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107"/>
      <c r="AX13" s="107"/>
      <c r="AY13" s="108"/>
      <c r="AZ13" s="26"/>
    </row>
    <row r="14" spans="1:53">
      <c r="A14" s="115"/>
      <c r="B14" s="115">
        <v>4</v>
      </c>
      <c r="C14" s="115" t="s">
        <v>204</v>
      </c>
      <c r="E14" s="115"/>
      <c r="F14" s="115">
        <v>16</v>
      </c>
      <c r="G14" s="115" t="s">
        <v>199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1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9</v>
      </c>
      <c r="AA14" s="6">
        <f>COUNTIFS(($B$2:$B$71):($F$2:$F$71),I14,($C$2:$C$71):($G$2:$G$71),$AA$12)</f>
        <v>1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6">
        <f>SUM(J14:M14)</f>
        <v>0</v>
      </c>
      <c r="AX14" s="56">
        <f>SUM(Q14:V14)</f>
        <v>0</v>
      </c>
      <c r="AY14" s="57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115"/>
      <c r="B15" s="115">
        <v>4</v>
      </c>
      <c r="C15" s="115" t="s">
        <v>359</v>
      </c>
      <c r="E15" s="115"/>
      <c r="F15" s="115">
        <v>1</v>
      </c>
      <c r="G15" s="115" t="s">
        <v>189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6">
        <f t="shared" ref="AW15:AW43" si="1">SUM(J15:M15)</f>
        <v>0</v>
      </c>
      <c r="AX15" s="56">
        <f t="shared" ref="AX15:AX43" si="2">SUM(Q15:V15)</f>
        <v>0</v>
      </c>
      <c r="AY15" s="57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115"/>
      <c r="B16" s="115">
        <v>18</v>
      </c>
      <c r="C16" s="115" t="s">
        <v>216</v>
      </c>
      <c r="E16" s="115"/>
      <c r="F16" s="115">
        <v>16</v>
      </c>
      <c r="G16" s="115" t="s">
        <v>217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6">
        <f t="shared" si="1"/>
        <v>0</v>
      </c>
      <c r="AX16" s="56">
        <f t="shared" si="2"/>
        <v>0</v>
      </c>
      <c r="AY16" s="57" t="str">
        <f t="shared" si="3"/>
        <v/>
      </c>
      <c r="AZ16" s="28">
        <f t="shared" si="0"/>
        <v>0</v>
      </c>
      <c r="BA16" s="48" t="s">
        <v>410</v>
      </c>
    </row>
    <row r="17" spans="1:53">
      <c r="A17" s="115"/>
      <c r="B17" s="115">
        <v>18</v>
      </c>
      <c r="C17" s="115" t="s">
        <v>176</v>
      </c>
      <c r="E17" s="115"/>
      <c r="F17" s="115">
        <v>4</v>
      </c>
      <c r="G17" s="115" t="s">
        <v>363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6">
        <f t="shared" si="1"/>
        <v>0</v>
      </c>
      <c r="AX17" s="56">
        <f t="shared" si="2"/>
        <v>0</v>
      </c>
      <c r="AY17" s="57" t="str">
        <f t="shared" si="3"/>
        <v/>
      </c>
      <c r="AZ17" s="28">
        <f t="shared" si="0"/>
        <v>0</v>
      </c>
      <c r="BA17" s="48">
        <v>2</v>
      </c>
    </row>
    <row r="18" spans="1:53">
      <c r="A18" s="115"/>
      <c r="B18" s="115">
        <v>4</v>
      </c>
      <c r="C18" s="115" t="s">
        <v>199</v>
      </c>
      <c r="E18" s="115"/>
      <c r="F18" s="115">
        <v>11</v>
      </c>
      <c r="G18" s="115" t="s">
        <v>217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1</v>
      </c>
      <c r="AJ18" s="7">
        <f>COUNTIFS(($B$2:$B$71):($F$2:$F$71),I18,($C$2:$C$71):($G$2:$G$71),$AJ$12)</f>
        <v>2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1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6">
        <f t="shared" si="1"/>
        <v>0</v>
      </c>
      <c r="AX18" s="56">
        <f t="shared" si="2"/>
        <v>0</v>
      </c>
      <c r="AY18" s="57" t="str">
        <f t="shared" si="3"/>
        <v/>
      </c>
      <c r="AZ18" s="28">
        <f t="shared" si="0"/>
        <v>0</v>
      </c>
      <c r="BA18" s="48">
        <v>3</v>
      </c>
    </row>
    <row r="19" spans="1:53">
      <c r="A19" s="115"/>
      <c r="B19" s="115">
        <v>19</v>
      </c>
      <c r="C19" s="115" t="s">
        <v>217</v>
      </c>
      <c r="E19" s="115"/>
      <c r="F19" s="115">
        <v>11</v>
      </c>
      <c r="G19" s="115" t="s">
        <v>363</v>
      </c>
      <c r="I19" s="23">
        <v>4</v>
      </c>
      <c r="J19" s="4">
        <f>COUNTIFS(($B$2:$B$71):($F$2:$F$71),I19,($C$2:$C$71):($G$2:$G$71),$J$12)</f>
        <v>2</v>
      </c>
      <c r="K19" s="4">
        <f>COUNTIFS(($B$2:$B$71):($F$2:$F$71),I19,($C$2:$C$71):($G$2:$G$71),$K$12)</f>
        <v>1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1</v>
      </c>
      <c r="R19" s="5">
        <f>COUNTIFS(($B$2:$B$71):($F$2:$F$71),I19,($C$2:$C$71):($G$2:$G$71),$R$12)</f>
        <v>2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1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1</v>
      </c>
      <c r="Y19" s="6">
        <f>COUNTIFS(($B$2:$B$71):($F$2:$F$71),I19,($C$2:$C$71):($G$2:$G$71),$Y$12)</f>
        <v>1</v>
      </c>
      <c r="Z19" s="6">
        <f>COUNTIFS(($B$2:$B$71):($F$2:$F$71),I19,($C$2:$C$71):($G$2:$G$71),$Z$12)</f>
        <v>2</v>
      </c>
      <c r="AA19" s="6">
        <f>COUNTIFS(($B$2:$B$71):($F$2:$F$71),I19,($C$2:$C$71):($G$2:$G$71),$AA$12)</f>
        <v>2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1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3</v>
      </c>
      <c r="AU19" s="8">
        <f>COUNTIFS(($B$2:$B$71):($F$2:$F$71),I19,($C$2:$C$71):($G$2:$G$71),$AU$12)</f>
        <v>0</v>
      </c>
      <c r="AV19" s="17"/>
      <c r="AW19" s="56">
        <f t="shared" si="1"/>
        <v>3</v>
      </c>
      <c r="AX19" s="56">
        <f t="shared" si="2"/>
        <v>4</v>
      </c>
      <c r="AY19" s="57">
        <f t="shared" si="3"/>
        <v>0.42857142857142855</v>
      </c>
      <c r="AZ19" s="28">
        <f t="shared" si="0"/>
        <v>1</v>
      </c>
      <c r="BA19" s="48">
        <v>4</v>
      </c>
    </row>
    <row r="20" spans="1:53">
      <c r="A20" s="115"/>
      <c r="B20" s="115">
        <v>18</v>
      </c>
      <c r="C20" s="115" t="s">
        <v>373</v>
      </c>
      <c r="E20" s="115"/>
      <c r="F20" s="115">
        <v>11</v>
      </c>
      <c r="G20" s="115" t="s">
        <v>374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1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1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1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6">
        <f t="shared" si="1"/>
        <v>0</v>
      </c>
      <c r="AX20" s="56">
        <f t="shared" si="2"/>
        <v>1</v>
      </c>
      <c r="AY20" s="57">
        <f t="shared" si="3"/>
        <v>0</v>
      </c>
      <c r="AZ20" s="28">
        <f t="shared" si="0"/>
        <v>0</v>
      </c>
      <c r="BA20" s="48">
        <v>5</v>
      </c>
    </row>
    <row r="21" spans="1:53">
      <c r="A21" s="115"/>
      <c r="B21" s="115">
        <v>4</v>
      </c>
      <c r="C21" s="115" t="s">
        <v>176</v>
      </c>
      <c r="E21" s="115"/>
      <c r="F21" s="115">
        <v>15</v>
      </c>
      <c r="G21" s="115" t="s">
        <v>204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1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1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6">
        <f t="shared" si="1"/>
        <v>0</v>
      </c>
      <c r="AX21" s="56">
        <f t="shared" si="2"/>
        <v>0</v>
      </c>
      <c r="AY21" s="57" t="str">
        <f t="shared" si="3"/>
        <v/>
      </c>
      <c r="AZ21" s="28">
        <f t="shared" si="0"/>
        <v>0</v>
      </c>
      <c r="BA21" s="48">
        <v>6</v>
      </c>
    </row>
    <row r="22" spans="1:53">
      <c r="A22" s="115">
        <v>2</v>
      </c>
      <c r="B22" s="115">
        <v>4</v>
      </c>
      <c r="C22" s="115" t="s">
        <v>375</v>
      </c>
      <c r="E22" s="115"/>
      <c r="F22" s="115">
        <v>15</v>
      </c>
      <c r="G22" s="115" t="s">
        <v>217</v>
      </c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1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1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6">
        <f t="shared" si="1"/>
        <v>0</v>
      </c>
      <c r="AX22" s="56">
        <f t="shared" si="2"/>
        <v>1</v>
      </c>
      <c r="AY22" s="57">
        <f t="shared" si="3"/>
        <v>0</v>
      </c>
      <c r="AZ22" s="28">
        <f t="shared" si="0"/>
        <v>0</v>
      </c>
      <c r="BA22" s="48">
        <v>7</v>
      </c>
    </row>
    <row r="23" spans="1:53">
      <c r="A23" s="115"/>
      <c r="B23" s="115">
        <v>15</v>
      </c>
      <c r="C23" s="115" t="s">
        <v>376</v>
      </c>
      <c r="E23" s="115"/>
      <c r="F23" s="115">
        <v>18</v>
      </c>
      <c r="G23" s="115" t="s">
        <v>363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6">
        <f t="shared" si="1"/>
        <v>0</v>
      </c>
      <c r="AX23" s="56">
        <f t="shared" si="2"/>
        <v>0</v>
      </c>
      <c r="AY23" s="57" t="str">
        <f t="shared" si="3"/>
        <v/>
      </c>
      <c r="AZ23" s="28">
        <f t="shared" si="0"/>
        <v>0</v>
      </c>
      <c r="BA23" s="48">
        <v>8</v>
      </c>
    </row>
    <row r="24" spans="1:53">
      <c r="A24" s="115"/>
      <c r="B24" s="115">
        <v>11</v>
      </c>
      <c r="C24" s="115" t="s">
        <v>417</v>
      </c>
      <c r="E24" s="115"/>
      <c r="F24" s="115">
        <v>11</v>
      </c>
      <c r="G24" s="115" t="s">
        <v>323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1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6">
        <f t="shared" si="1"/>
        <v>0</v>
      </c>
      <c r="AX24" s="56">
        <f t="shared" si="2"/>
        <v>1</v>
      </c>
      <c r="AY24" s="57">
        <f t="shared" si="3"/>
        <v>0</v>
      </c>
      <c r="AZ24" s="28">
        <f t="shared" si="0"/>
        <v>1</v>
      </c>
      <c r="BA24" s="48">
        <v>9</v>
      </c>
    </row>
    <row r="25" spans="1:53">
      <c r="A25" s="115"/>
      <c r="B25" s="115">
        <v>10</v>
      </c>
      <c r="C25" s="115" t="s">
        <v>189</v>
      </c>
      <c r="E25" s="115"/>
      <c r="F25" s="115">
        <v>11</v>
      </c>
      <c r="G25" s="115" t="s">
        <v>217</v>
      </c>
      <c r="I25" s="23">
        <v>10</v>
      </c>
      <c r="J25" s="4">
        <f>COUNTIFS(($B$2:$B$71):($F$2:$F$71),I25,($C$2:$C$71):($G$2:$G$71),$J$12)</f>
        <v>1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2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1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3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2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56">
        <f t="shared" si="1"/>
        <v>1</v>
      </c>
      <c r="AX25" s="56">
        <f t="shared" si="2"/>
        <v>1</v>
      </c>
      <c r="AY25" s="57">
        <f t="shared" si="3"/>
        <v>0.5</v>
      </c>
      <c r="AZ25" s="28">
        <f t="shared" si="0"/>
        <v>0</v>
      </c>
      <c r="BA25" s="48">
        <v>10</v>
      </c>
    </row>
    <row r="26" spans="1:53">
      <c r="A26" s="115"/>
      <c r="B26" s="115">
        <v>16</v>
      </c>
      <c r="C26" s="115" t="s">
        <v>377</v>
      </c>
      <c r="E26" s="115"/>
      <c r="F26" s="115">
        <v>1</v>
      </c>
      <c r="G26" s="115" t="s">
        <v>393</v>
      </c>
      <c r="I26" s="23">
        <v>11</v>
      </c>
      <c r="J26" s="4">
        <f>COUNTIFS(($B$2:$B$71):($F$2:$F$71),I26,($C$2:$C$71):($G$2:$G$71),$J$12)</f>
        <v>3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3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2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1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1</v>
      </c>
      <c r="AK26" s="7">
        <f>COUNTIFS(($B$2:$B$71):($F$2:$F$71),I26,($C$2:$C$71):($G$2:$G$71),$AK$12)</f>
        <v>1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2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6">
        <f t="shared" si="1"/>
        <v>3</v>
      </c>
      <c r="AX26" s="56">
        <f t="shared" si="2"/>
        <v>3</v>
      </c>
      <c r="AY26" s="57">
        <f t="shared" si="3"/>
        <v>0.5</v>
      </c>
      <c r="AZ26" s="28">
        <f t="shared" si="0"/>
        <v>0</v>
      </c>
      <c r="BA26" s="48">
        <v>11</v>
      </c>
    </row>
    <row r="27" spans="1:53">
      <c r="A27" s="115"/>
      <c r="B27" s="115">
        <v>16</v>
      </c>
      <c r="C27" s="115" t="s">
        <v>378</v>
      </c>
      <c r="E27" s="115"/>
      <c r="F27" s="115">
        <v>11</v>
      </c>
      <c r="G27" s="115" t="s">
        <v>171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6">
        <f t="shared" si="1"/>
        <v>0</v>
      </c>
      <c r="AX27" s="56">
        <f t="shared" si="2"/>
        <v>0</v>
      </c>
      <c r="AY27" s="57" t="str">
        <f t="shared" si="3"/>
        <v/>
      </c>
      <c r="AZ27" s="28">
        <f t="shared" si="0"/>
        <v>0</v>
      </c>
      <c r="BA27" s="48">
        <v>12</v>
      </c>
    </row>
    <row r="28" spans="1:53">
      <c r="A28" s="115"/>
      <c r="B28" s="115">
        <v>4</v>
      </c>
      <c r="C28" s="115" t="s">
        <v>379</v>
      </c>
      <c r="E28" s="115"/>
      <c r="F28" s="115">
        <v>22</v>
      </c>
      <c r="G28" s="115" t="s">
        <v>176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1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1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1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6">
        <f t="shared" si="1"/>
        <v>0</v>
      </c>
      <c r="AX28" s="56">
        <f t="shared" si="2"/>
        <v>1</v>
      </c>
      <c r="AY28" s="57">
        <f t="shared" si="3"/>
        <v>0</v>
      </c>
      <c r="AZ28" s="28">
        <f t="shared" si="0"/>
        <v>0</v>
      </c>
      <c r="BA28" s="48">
        <v>13</v>
      </c>
    </row>
    <row r="29" spans="1:53">
      <c r="A29" s="115"/>
      <c r="B29" s="115">
        <v>4</v>
      </c>
      <c r="C29" s="115" t="s">
        <v>380</v>
      </c>
      <c r="E29" s="115"/>
      <c r="F29" s="115">
        <v>11</v>
      </c>
      <c r="G29" s="115" t="s">
        <v>169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6">
        <f t="shared" si="1"/>
        <v>0</v>
      </c>
      <c r="AX29" s="56">
        <f t="shared" si="2"/>
        <v>0</v>
      </c>
      <c r="AY29" s="57" t="str">
        <f t="shared" si="3"/>
        <v/>
      </c>
      <c r="AZ29" s="28">
        <f t="shared" si="0"/>
        <v>0</v>
      </c>
      <c r="BA29" s="48">
        <v>14</v>
      </c>
    </row>
    <row r="30" spans="1:53">
      <c r="A30" s="115"/>
      <c r="B30" s="115">
        <v>11</v>
      </c>
      <c r="C30" s="115" t="s">
        <v>381</v>
      </c>
      <c r="E30" s="115"/>
      <c r="F30" s="115">
        <v>11</v>
      </c>
      <c r="G30" s="115" t="s">
        <v>214</v>
      </c>
      <c r="I30" s="23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1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1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1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1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1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6">
        <f t="shared" si="1"/>
        <v>0</v>
      </c>
      <c r="AX30" s="56">
        <f t="shared" si="2"/>
        <v>1</v>
      </c>
      <c r="AY30" s="57">
        <f t="shared" si="3"/>
        <v>0</v>
      </c>
      <c r="AZ30" s="28">
        <f t="shared" si="0"/>
        <v>1</v>
      </c>
      <c r="BA30" s="48">
        <v>15</v>
      </c>
    </row>
    <row r="31" spans="1:53">
      <c r="A31" s="115"/>
      <c r="B31" s="115">
        <v>11</v>
      </c>
      <c r="C31" s="115" t="s">
        <v>417</v>
      </c>
      <c r="E31" s="115">
        <v>4</v>
      </c>
      <c r="F31" s="115">
        <v>19</v>
      </c>
      <c r="G31" s="115" t="s">
        <v>416</v>
      </c>
      <c r="I31" s="23">
        <v>16</v>
      </c>
      <c r="J31" s="4">
        <f>COUNTIFS(($B$2:$B$71):($F$2:$F$71),I31,($C$2:$C$71):($G$2:$G$71),$J$12)</f>
        <v>3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1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1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1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1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1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4</v>
      </c>
      <c r="AO31" s="7">
        <f>COUNTIFS(($B$2:$B$71):($F$2:$F$71),I31,($C$2:$C$71):($G$2:$G$71),$AO$12)</f>
        <v>1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6">
        <f t="shared" si="1"/>
        <v>3</v>
      </c>
      <c r="AX31" s="56">
        <f t="shared" si="2"/>
        <v>1</v>
      </c>
      <c r="AY31" s="57">
        <f t="shared" si="3"/>
        <v>0.75</v>
      </c>
      <c r="AZ31" s="28">
        <f t="shared" si="0"/>
        <v>1</v>
      </c>
      <c r="BA31" s="48">
        <v>16</v>
      </c>
    </row>
    <row r="32" spans="1:53">
      <c r="A32" s="115"/>
      <c r="B32" s="115">
        <v>7</v>
      </c>
      <c r="C32" s="115" t="s">
        <v>189</v>
      </c>
      <c r="E32" s="115"/>
      <c r="F32" s="115">
        <v>1</v>
      </c>
      <c r="G32" s="115" t="s">
        <v>189</v>
      </c>
      <c r="I32" s="23">
        <v>17</v>
      </c>
      <c r="J32" s="4">
        <f>COUNTIFS(($B$2:$B$71):($F$2:$F$71),I32,($C$2:$C$71):($G$2:$G$71),$J$12)</f>
        <v>1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2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6">
        <f t="shared" si="1"/>
        <v>1</v>
      </c>
      <c r="AX32" s="56">
        <f t="shared" si="2"/>
        <v>0</v>
      </c>
      <c r="AY32" s="57">
        <f t="shared" si="3"/>
        <v>1</v>
      </c>
      <c r="AZ32" s="28">
        <f t="shared" si="0"/>
        <v>0</v>
      </c>
      <c r="BA32" s="48">
        <v>17</v>
      </c>
    </row>
    <row r="33" spans="1:53">
      <c r="A33" s="115"/>
      <c r="B33" s="115">
        <v>18</v>
      </c>
      <c r="C33" s="115" t="s">
        <v>362</v>
      </c>
      <c r="E33" s="115"/>
      <c r="F33" s="115">
        <v>22</v>
      </c>
      <c r="G33" s="115" t="s">
        <v>357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1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1</v>
      </c>
      <c r="R33" s="5">
        <f>COUNTIFS(($B$2:$B$71):($F$2:$F$71),I33,($C$2:$C$71):($G$2:$G$71),$R$12)</f>
        <v>1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1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1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1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6">
        <f t="shared" si="1"/>
        <v>1</v>
      </c>
      <c r="AX33" s="56">
        <f t="shared" si="2"/>
        <v>2</v>
      </c>
      <c r="AY33" s="57">
        <f t="shared" si="3"/>
        <v>0.33333333333333331</v>
      </c>
      <c r="AZ33" s="28">
        <f t="shared" si="0"/>
        <v>1</v>
      </c>
      <c r="BA33" s="48">
        <v>18</v>
      </c>
    </row>
    <row r="34" spans="1:53">
      <c r="A34" s="115"/>
      <c r="B34" s="115">
        <v>16</v>
      </c>
      <c r="C34" s="115" t="s">
        <v>382</v>
      </c>
      <c r="E34" s="115"/>
      <c r="F34" s="115">
        <v>22</v>
      </c>
      <c r="G34" s="115" t="s">
        <v>169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1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1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1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1</v>
      </c>
      <c r="AU34" s="8">
        <f>COUNTIFS(($B$2:$B$71):($F$2:$F$71),I34,($C$2:$C$71):($G$2:$G$71),$AU$12)</f>
        <v>0</v>
      </c>
      <c r="AV34" s="17"/>
      <c r="AW34" s="56">
        <f t="shared" si="1"/>
        <v>0</v>
      </c>
      <c r="AX34" s="56">
        <f t="shared" si="2"/>
        <v>0</v>
      </c>
      <c r="AY34" s="57" t="str">
        <f t="shared" si="3"/>
        <v/>
      </c>
      <c r="AZ34" s="28">
        <f t="shared" si="0"/>
        <v>1</v>
      </c>
      <c r="BA34" s="48">
        <v>19</v>
      </c>
    </row>
    <row r="35" spans="1:53">
      <c r="A35" s="115"/>
      <c r="B35" s="115">
        <v>10</v>
      </c>
      <c r="C35" s="115" t="s">
        <v>383</v>
      </c>
      <c r="E35" s="115"/>
      <c r="F35" s="115">
        <v>1</v>
      </c>
      <c r="G35" s="115" t="s">
        <v>189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6">
        <f t="shared" si="1"/>
        <v>0</v>
      </c>
      <c r="AX35" s="56">
        <f t="shared" si="2"/>
        <v>0</v>
      </c>
      <c r="AY35" s="57" t="str">
        <f t="shared" si="3"/>
        <v/>
      </c>
      <c r="AZ35" s="28">
        <f t="shared" si="0"/>
        <v>0</v>
      </c>
      <c r="BA35" s="48">
        <v>20</v>
      </c>
    </row>
    <row r="36" spans="1:53">
      <c r="A36" s="115"/>
      <c r="B36" s="115">
        <v>17</v>
      </c>
      <c r="C36" s="115" t="s">
        <v>384</v>
      </c>
      <c r="E36" s="115"/>
      <c r="F36" s="115">
        <v>9</v>
      </c>
      <c r="G36" s="115" t="s">
        <v>394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6">
        <f t="shared" si="1"/>
        <v>0</v>
      </c>
      <c r="AX36" s="56">
        <f t="shared" si="2"/>
        <v>0</v>
      </c>
      <c r="AY36" s="57" t="str">
        <f t="shared" si="3"/>
        <v/>
      </c>
      <c r="AZ36" s="28">
        <f t="shared" si="0"/>
        <v>0</v>
      </c>
      <c r="BA36" s="48">
        <v>21</v>
      </c>
    </row>
    <row r="37" spans="1:53">
      <c r="A37" s="115"/>
      <c r="B37" s="115">
        <v>11</v>
      </c>
      <c r="C37" s="115" t="s">
        <v>385</v>
      </c>
      <c r="E37" s="115"/>
      <c r="F37" s="115">
        <v>1</v>
      </c>
      <c r="G37" s="115" t="s">
        <v>390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2</v>
      </c>
      <c r="AK37" s="7">
        <f>COUNTIFS(($B$2:$B$71):($F$2:$F$71),I37,($C$2:$C$71):($G$2:$G$71),$AK$12)</f>
        <v>1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1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6">
        <f t="shared" si="1"/>
        <v>0</v>
      </c>
      <c r="AX37" s="56">
        <f t="shared" si="2"/>
        <v>0</v>
      </c>
      <c r="AY37" s="57" t="str">
        <f t="shared" si="3"/>
        <v/>
      </c>
      <c r="AZ37" s="28">
        <f t="shared" si="0"/>
        <v>0</v>
      </c>
      <c r="BA37" s="48">
        <v>22</v>
      </c>
    </row>
    <row r="38" spans="1:53">
      <c r="A38" s="115"/>
      <c r="B38" s="115">
        <v>7</v>
      </c>
      <c r="C38" s="115" t="s">
        <v>386</v>
      </c>
      <c r="E38" s="115"/>
      <c r="F38" s="115">
        <v>19</v>
      </c>
      <c r="G38" s="115" t="s">
        <v>357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6">
        <f t="shared" si="1"/>
        <v>0</v>
      </c>
      <c r="AX38" s="56">
        <f t="shared" si="2"/>
        <v>0</v>
      </c>
      <c r="AY38" s="57" t="str">
        <f t="shared" si="3"/>
        <v/>
      </c>
      <c r="AZ38" s="28">
        <f t="shared" si="0"/>
        <v>0</v>
      </c>
      <c r="BA38" s="48">
        <v>23</v>
      </c>
    </row>
    <row r="39" spans="1:53">
      <c r="A39" s="115"/>
      <c r="B39" s="115">
        <v>10</v>
      </c>
      <c r="C39" s="115" t="s">
        <v>387</v>
      </c>
      <c r="E39" s="115"/>
      <c r="F39" s="115">
        <v>19</v>
      </c>
      <c r="G39" s="115" t="s">
        <v>178</v>
      </c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6">
        <f t="shared" si="1"/>
        <v>0</v>
      </c>
      <c r="AX39" s="56">
        <f t="shared" si="2"/>
        <v>0</v>
      </c>
      <c r="AY39" s="57" t="str">
        <f t="shared" si="3"/>
        <v/>
      </c>
      <c r="AZ39" s="28">
        <f t="shared" si="0"/>
        <v>0</v>
      </c>
      <c r="BA39" s="48">
        <v>24</v>
      </c>
    </row>
    <row r="40" spans="1:53">
      <c r="A40" s="115"/>
      <c r="B40" s="115">
        <v>17</v>
      </c>
      <c r="C40" s="115" t="s">
        <v>388</v>
      </c>
      <c r="E40" s="115"/>
      <c r="F40" s="115">
        <v>10</v>
      </c>
      <c r="G40" s="115" t="s">
        <v>189</v>
      </c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6">
        <f t="shared" si="1"/>
        <v>0</v>
      </c>
      <c r="AX40" s="56">
        <f t="shared" si="2"/>
        <v>0</v>
      </c>
      <c r="AY40" s="57" t="str">
        <f t="shared" si="3"/>
        <v/>
      </c>
      <c r="AZ40" s="28">
        <f t="shared" si="0"/>
        <v>0</v>
      </c>
      <c r="BA40" s="48">
        <v>25</v>
      </c>
    </row>
    <row r="41" spans="1:53">
      <c r="A41" s="115"/>
      <c r="B41" s="115">
        <v>17</v>
      </c>
      <c r="C41" s="115" t="s">
        <v>417</v>
      </c>
      <c r="E41" s="115"/>
      <c r="F41" s="115">
        <v>10</v>
      </c>
      <c r="G41" s="115" t="s">
        <v>417</v>
      </c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6">
        <f t="shared" si="1"/>
        <v>0</v>
      </c>
      <c r="AX41" s="56">
        <f t="shared" si="2"/>
        <v>0</v>
      </c>
      <c r="AY41" s="57" t="str">
        <f t="shared" si="3"/>
        <v/>
      </c>
      <c r="AZ41" s="28">
        <f t="shared" si="0"/>
        <v>0</v>
      </c>
      <c r="BA41" s="48">
        <v>26</v>
      </c>
    </row>
    <row r="42" spans="1:53">
      <c r="A42" s="115"/>
      <c r="B42" s="115">
        <v>10</v>
      </c>
      <c r="C42" s="115" t="s">
        <v>389</v>
      </c>
      <c r="E42" s="115"/>
      <c r="F42" s="115">
        <v>4</v>
      </c>
      <c r="G42" s="115" t="s">
        <v>189</v>
      </c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6">
        <f t="shared" si="1"/>
        <v>0</v>
      </c>
      <c r="AX42" s="56">
        <f t="shared" si="2"/>
        <v>0</v>
      </c>
      <c r="AY42" s="57" t="str">
        <f t="shared" si="3"/>
        <v/>
      </c>
      <c r="AZ42" s="28">
        <f t="shared" si="0"/>
        <v>0</v>
      </c>
      <c r="BA42" s="48">
        <v>27</v>
      </c>
    </row>
    <row r="43" spans="1:53">
      <c r="A43" s="115"/>
      <c r="B43" s="115">
        <v>10</v>
      </c>
      <c r="C43" s="115" t="s">
        <v>390</v>
      </c>
      <c r="E43" s="115"/>
      <c r="F43" s="115">
        <v>4</v>
      </c>
      <c r="G43" s="115" t="s">
        <v>204</v>
      </c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6">
        <f t="shared" si="1"/>
        <v>0</v>
      </c>
      <c r="AX43" s="56">
        <f t="shared" si="2"/>
        <v>0</v>
      </c>
      <c r="AY43" s="57" t="str">
        <f t="shared" si="3"/>
        <v/>
      </c>
      <c r="AZ43" s="28">
        <f t="shared" si="0"/>
        <v>0</v>
      </c>
      <c r="BA43" s="48">
        <v>28</v>
      </c>
    </row>
    <row r="44" spans="1:53">
      <c r="A44" s="115"/>
      <c r="B44" s="115">
        <v>16</v>
      </c>
      <c r="C44" s="115" t="s">
        <v>417</v>
      </c>
      <c r="E44" s="115"/>
      <c r="F44" s="115">
        <v>4</v>
      </c>
      <c r="G44" s="115" t="s">
        <v>217</v>
      </c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107"/>
      <c r="AX44" s="107"/>
      <c r="AY44" s="108"/>
      <c r="AZ44" s="26"/>
    </row>
    <row r="45" spans="1:53">
      <c r="A45" s="115"/>
      <c r="B45" s="115">
        <v>11</v>
      </c>
      <c r="C45" s="115" t="s">
        <v>391</v>
      </c>
      <c r="E45" s="115"/>
      <c r="F45" s="115">
        <v>3</v>
      </c>
      <c r="G45" s="115" t="s">
        <v>169</v>
      </c>
      <c r="I45" s="34" t="s">
        <v>411</v>
      </c>
      <c r="J45" s="4">
        <f>SUM(J14:J43)</f>
        <v>10</v>
      </c>
      <c r="K45" s="4">
        <f t="shared" ref="K45:AU45" si="4">SUM(K14:K43)</f>
        <v>1</v>
      </c>
      <c r="L45" s="4">
        <f t="shared" si="4"/>
        <v>1</v>
      </c>
      <c r="M45" s="4">
        <f t="shared" si="4"/>
        <v>0</v>
      </c>
      <c r="N45" s="4">
        <f t="shared" si="4"/>
        <v>1</v>
      </c>
      <c r="O45" s="4">
        <f t="shared" si="4"/>
        <v>3</v>
      </c>
      <c r="P45" s="4"/>
      <c r="Q45" s="5">
        <f t="shared" si="4"/>
        <v>2</v>
      </c>
      <c r="R45" s="5">
        <f t="shared" si="4"/>
        <v>6</v>
      </c>
      <c r="S45" s="5">
        <f t="shared" si="4"/>
        <v>4</v>
      </c>
      <c r="T45" s="5">
        <f t="shared" si="4"/>
        <v>0</v>
      </c>
      <c r="U45" s="5">
        <f t="shared" si="4"/>
        <v>2</v>
      </c>
      <c r="V45" s="5">
        <f t="shared" si="4"/>
        <v>2</v>
      </c>
      <c r="W45" s="5"/>
      <c r="X45" s="6">
        <f t="shared" si="4"/>
        <v>6</v>
      </c>
      <c r="Y45" s="6">
        <f t="shared" si="4"/>
        <v>1</v>
      </c>
      <c r="Z45" s="6">
        <f t="shared" si="4"/>
        <v>18</v>
      </c>
      <c r="AA45" s="6">
        <f t="shared" si="4"/>
        <v>5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1</v>
      </c>
      <c r="AH45" s="7">
        <f t="shared" si="4"/>
        <v>0</v>
      </c>
      <c r="AI45" s="7">
        <f t="shared" si="4"/>
        <v>2</v>
      </c>
      <c r="AJ45" s="7">
        <f t="shared" si="4"/>
        <v>7</v>
      </c>
      <c r="AK45" s="7">
        <f t="shared" si="4"/>
        <v>7</v>
      </c>
      <c r="AL45" s="7">
        <f t="shared" si="4"/>
        <v>0</v>
      </c>
      <c r="AM45" s="7">
        <f t="shared" si="4"/>
        <v>0</v>
      </c>
      <c r="AN45" s="7">
        <f t="shared" si="4"/>
        <v>14</v>
      </c>
      <c r="AO45" s="7">
        <f t="shared" si="4"/>
        <v>3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4</v>
      </c>
      <c r="AU45" s="8">
        <f t="shared" si="4"/>
        <v>0</v>
      </c>
      <c r="AV45" s="17"/>
      <c r="AW45" s="56">
        <f t="shared" ref="AW45:AX45" si="5">SUM(AW14:AW43)</f>
        <v>12</v>
      </c>
      <c r="AX45" s="56">
        <f t="shared" si="5"/>
        <v>16</v>
      </c>
      <c r="AY45" s="57">
        <f>AW45/(AW45+AX45)</f>
        <v>0.42857142857142855</v>
      </c>
      <c r="AZ45" s="28">
        <f>SUM(AZ14:AZ43)</f>
        <v>7</v>
      </c>
    </row>
    <row r="46" spans="1:53">
      <c r="A46" s="115"/>
      <c r="B46" s="115"/>
      <c r="C46" s="115"/>
      <c r="E46" s="115"/>
      <c r="F46" s="115">
        <v>1</v>
      </c>
      <c r="G46" s="115" t="s">
        <v>189</v>
      </c>
    </row>
    <row r="47" spans="1:53">
      <c r="A47" s="115"/>
      <c r="B47" s="115"/>
      <c r="C47" s="115"/>
      <c r="E47" s="115"/>
      <c r="F47" s="115">
        <v>4</v>
      </c>
      <c r="G47" s="115" t="s">
        <v>417</v>
      </c>
    </row>
    <row r="48" spans="1:53">
      <c r="A48" s="115"/>
      <c r="B48" s="115"/>
      <c r="C48" s="115"/>
      <c r="E48" s="115"/>
      <c r="F48" s="115">
        <v>10</v>
      </c>
      <c r="G48" s="115" t="s">
        <v>389</v>
      </c>
      <c r="I48" s="116"/>
      <c r="J48" s="116"/>
      <c r="X48" s="114" t="s">
        <v>453</v>
      </c>
      <c r="AB48" s="147">
        <f>X45</f>
        <v>6</v>
      </c>
      <c r="AC48" s="147"/>
    </row>
    <row r="49" spans="1:48">
      <c r="A49" s="115"/>
      <c r="B49" s="115"/>
      <c r="C49" s="115"/>
      <c r="E49" s="115"/>
      <c r="F49" s="115">
        <v>3</v>
      </c>
      <c r="G49" s="115" t="s">
        <v>395</v>
      </c>
      <c r="I49" s="49"/>
      <c r="J49" s="49"/>
      <c r="X49" s="114" t="s">
        <v>1</v>
      </c>
      <c r="AB49" s="147">
        <f>L45</f>
        <v>1</v>
      </c>
      <c r="AC49" s="147"/>
    </row>
    <row r="50" spans="1:48">
      <c r="A50" s="115"/>
      <c r="B50" s="115"/>
      <c r="C50" s="115"/>
      <c r="E50" s="115"/>
      <c r="F50" s="115">
        <v>1</v>
      </c>
      <c r="G50" s="115" t="s">
        <v>189</v>
      </c>
      <c r="I50" s="116"/>
      <c r="J50" s="116"/>
      <c r="K50" s="112"/>
      <c r="X50" s="114" t="s">
        <v>2</v>
      </c>
      <c r="AB50" s="146">
        <f>AB49/AB48</f>
        <v>0.16666666666666666</v>
      </c>
      <c r="AC50" s="146"/>
    </row>
    <row r="51" spans="1:48">
      <c r="A51" s="115"/>
      <c r="B51" s="115"/>
      <c r="C51" s="115"/>
      <c r="E51" s="115"/>
      <c r="F51" s="115">
        <v>3</v>
      </c>
      <c r="G51" s="115" t="s">
        <v>167</v>
      </c>
      <c r="AV51" s="113"/>
    </row>
    <row r="52" spans="1:48">
      <c r="A52" s="115"/>
      <c r="B52" s="115"/>
      <c r="C52" s="115"/>
      <c r="E52" s="115"/>
      <c r="F52" s="115">
        <v>3</v>
      </c>
      <c r="G52" s="115" t="s">
        <v>169</v>
      </c>
      <c r="AV52" s="113"/>
    </row>
    <row r="53" spans="1:48">
      <c r="A53" s="115"/>
      <c r="B53" s="115"/>
      <c r="C53" s="115"/>
      <c r="E53" s="115"/>
      <c r="F53" s="115">
        <v>13</v>
      </c>
      <c r="G53" s="115" t="s">
        <v>176</v>
      </c>
      <c r="I53" s="148" t="s">
        <v>412</v>
      </c>
      <c r="J53" s="148"/>
      <c r="K53" s="148" t="s">
        <v>413</v>
      </c>
      <c r="L53" s="148"/>
      <c r="AV53" s="113"/>
    </row>
    <row r="54" spans="1:48">
      <c r="A54" s="115"/>
      <c r="B54" s="115"/>
      <c r="C54" s="115"/>
      <c r="E54" s="115"/>
      <c r="F54" s="115">
        <v>1</v>
      </c>
      <c r="G54" s="115" t="s">
        <v>348</v>
      </c>
      <c r="AV54" s="113"/>
    </row>
    <row r="55" spans="1:48">
      <c r="A55" s="115"/>
      <c r="B55" s="115"/>
      <c r="C55" s="115"/>
      <c r="E55" s="115"/>
      <c r="F55" s="115">
        <v>22</v>
      </c>
      <c r="G55" s="115" t="s">
        <v>169</v>
      </c>
      <c r="AV55" s="113"/>
    </row>
    <row r="56" spans="1:48">
      <c r="A56" s="115"/>
      <c r="B56" s="115"/>
      <c r="C56" s="115"/>
      <c r="E56" s="115"/>
      <c r="F56" s="115">
        <v>13</v>
      </c>
      <c r="G56" s="115" t="s">
        <v>189</v>
      </c>
      <c r="I56" s="116"/>
      <c r="J56" s="116"/>
      <c r="K56" s="116"/>
      <c r="L56" s="116"/>
      <c r="AV56" s="113"/>
    </row>
    <row r="57" spans="1:48">
      <c r="A57" s="115"/>
      <c r="B57" s="115"/>
      <c r="C57" s="115"/>
      <c r="E57" s="115"/>
      <c r="F57" s="115">
        <v>13</v>
      </c>
      <c r="G57" s="115" t="s">
        <v>394</v>
      </c>
      <c r="I57" s="116"/>
      <c r="J57" s="116"/>
      <c r="K57" s="116"/>
      <c r="L57" s="116"/>
      <c r="AV57" s="113"/>
    </row>
    <row r="58" spans="1:48">
      <c r="A58" s="115"/>
      <c r="B58" s="115"/>
      <c r="C58" s="115"/>
      <c r="E58" s="115"/>
      <c r="F58" s="115">
        <v>6</v>
      </c>
      <c r="G58" s="115" t="s">
        <v>396</v>
      </c>
      <c r="I58" s="116"/>
      <c r="J58" s="116"/>
      <c r="K58" s="116"/>
      <c r="L58" s="116"/>
      <c r="AV58" s="113"/>
    </row>
    <row r="59" spans="1:48">
      <c r="A59" s="115"/>
      <c r="B59" s="115"/>
      <c r="C59" s="115"/>
      <c r="E59" s="115"/>
      <c r="F59" s="115"/>
      <c r="G59" s="115"/>
      <c r="AV59" s="113"/>
    </row>
    <row r="60" spans="1:48">
      <c r="A60" s="115"/>
      <c r="B60" s="115"/>
      <c r="C60" s="115"/>
      <c r="E60" s="115"/>
      <c r="F60" s="115"/>
      <c r="G60" s="115"/>
      <c r="AV60" s="113"/>
    </row>
    <row r="61" spans="1:48">
      <c r="A61" s="115"/>
      <c r="B61" s="115"/>
      <c r="C61" s="115"/>
      <c r="E61" s="115"/>
      <c r="F61" s="115"/>
      <c r="G61" s="115"/>
      <c r="AV61" s="113"/>
    </row>
    <row r="62" spans="1:48">
      <c r="A62" s="115"/>
      <c r="B62" s="115"/>
      <c r="C62" s="115"/>
      <c r="E62" s="115"/>
      <c r="F62" s="115"/>
      <c r="G62" s="115"/>
      <c r="AV62" s="113"/>
    </row>
    <row r="63" spans="1:48">
      <c r="A63" s="115"/>
      <c r="B63" s="115"/>
      <c r="C63" s="115"/>
      <c r="E63" s="115"/>
      <c r="F63" s="115"/>
      <c r="G63" s="115"/>
      <c r="AV63" s="113"/>
    </row>
    <row r="64" spans="1:48">
      <c r="A64" s="115"/>
      <c r="B64" s="115"/>
      <c r="C64" s="115"/>
      <c r="E64" s="115"/>
      <c r="F64" s="115"/>
      <c r="G64" s="115"/>
      <c r="AV64" s="113"/>
    </row>
    <row r="65" spans="1:48">
      <c r="A65" s="115"/>
      <c r="B65" s="115"/>
      <c r="C65" s="115"/>
      <c r="E65" s="115"/>
      <c r="F65" s="115"/>
      <c r="G65" s="115"/>
      <c r="AV65" s="113"/>
    </row>
    <row r="66" spans="1:48">
      <c r="A66" s="115"/>
      <c r="B66" s="115"/>
      <c r="C66" s="115"/>
      <c r="E66" s="115"/>
      <c r="F66" s="115"/>
      <c r="G66" s="115"/>
    </row>
    <row r="67" spans="1:48">
      <c r="A67" s="115"/>
      <c r="B67" s="115"/>
      <c r="C67" s="115"/>
      <c r="E67" s="115"/>
      <c r="F67" s="115"/>
      <c r="G67" s="115"/>
    </row>
    <row r="68" spans="1:48">
      <c r="A68" s="115"/>
      <c r="B68" s="115"/>
      <c r="C68" s="115"/>
      <c r="E68" s="115"/>
      <c r="F68" s="115"/>
      <c r="G68" s="115"/>
    </row>
    <row r="69" spans="1:48">
      <c r="A69" s="115"/>
      <c r="B69" s="115"/>
      <c r="C69" s="115"/>
      <c r="E69" s="115"/>
      <c r="F69" s="115"/>
      <c r="G69" s="115"/>
    </row>
    <row r="70" spans="1:48">
      <c r="A70" s="115"/>
      <c r="B70" s="115"/>
      <c r="C70" s="115"/>
      <c r="E70" s="115"/>
      <c r="F70" s="115"/>
      <c r="G70" s="115"/>
    </row>
    <row r="71" spans="1:48">
      <c r="A71" s="115"/>
      <c r="B71" s="115"/>
      <c r="C71" s="115"/>
      <c r="E71" s="115"/>
      <c r="F71" s="115"/>
      <c r="G71" s="115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G42" sqref="G42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103" customWidth="1"/>
    <col min="16" max="16" width="0.85546875" style="103" customWidth="1"/>
    <col min="17" max="22" width="4.140625" style="103" customWidth="1"/>
    <col min="23" max="23" width="0.85546875" style="103" customWidth="1"/>
    <col min="24" max="30" width="4.140625" style="103" customWidth="1"/>
    <col min="31" max="31" width="0.85546875" style="103" customWidth="1"/>
    <col min="32" max="41" width="4.140625" style="103" customWidth="1"/>
    <col min="42" max="42" width="0.85546875" style="103" customWidth="1"/>
    <col min="43" max="47" width="4.140625" style="103" customWidth="1"/>
    <col min="48" max="48" width="0.85546875" style="106" customWidth="1"/>
    <col min="49" max="50" width="6.7109375" style="103" customWidth="1"/>
    <col min="51" max="51" width="6.7109375" style="102" customWidth="1"/>
    <col min="52" max="52" width="5.7109375" style="103" customWidth="1"/>
    <col min="53" max="53" width="5.7109375" style="106" customWidth="1"/>
    <col min="54" max="16384" width="10.7109375" style="106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345</v>
      </c>
      <c r="J1" s="149"/>
      <c r="K1" s="150">
        <v>20190410.100000001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105">
        <v>1</v>
      </c>
      <c r="B2" s="105">
        <v>4</v>
      </c>
      <c r="C2" s="109" t="s">
        <v>416</v>
      </c>
      <c r="E2" s="105">
        <v>3</v>
      </c>
      <c r="F2" s="105">
        <v>4</v>
      </c>
      <c r="G2" s="109" t="s">
        <v>208</v>
      </c>
      <c r="I2" s="149" t="s">
        <v>554</v>
      </c>
      <c r="J2" s="149"/>
      <c r="K2" s="150" t="s">
        <v>233</v>
      </c>
      <c r="L2" s="150"/>
      <c r="M2" s="150"/>
      <c r="Q2" s="137" t="s">
        <v>149</v>
      </c>
      <c r="R2" s="138"/>
      <c r="S2" s="139"/>
      <c r="T2" s="28">
        <v>12</v>
      </c>
      <c r="U2" s="19" t="str">
        <f>IF(T2&gt;T3,"W","L")</f>
        <v>W</v>
      </c>
      <c r="AF2" s="21" t="s">
        <v>439</v>
      </c>
      <c r="AG2" s="105">
        <v>1</v>
      </c>
      <c r="AH2" s="105">
        <v>15</v>
      </c>
      <c r="AI2" s="105">
        <v>16</v>
      </c>
      <c r="AJ2" s="105">
        <v>17</v>
      </c>
      <c r="AK2" s="105">
        <v>10</v>
      </c>
      <c r="AL2" s="105">
        <v>4</v>
      </c>
      <c r="AM2" s="105">
        <v>11</v>
      </c>
    </row>
    <row r="3" spans="1:53">
      <c r="A3" s="105"/>
      <c r="B3" s="105">
        <v>4</v>
      </c>
      <c r="C3" s="109" t="s">
        <v>417</v>
      </c>
      <c r="E3" s="105"/>
      <c r="F3" s="105">
        <v>16</v>
      </c>
      <c r="G3" s="109" t="s">
        <v>205</v>
      </c>
      <c r="I3" s="149" t="s">
        <v>548</v>
      </c>
      <c r="J3" s="149"/>
      <c r="K3" s="150" t="s">
        <v>291</v>
      </c>
      <c r="L3" s="150"/>
      <c r="M3" s="150"/>
      <c r="Q3" s="140" t="str">
        <f>K2</f>
        <v>Kahuku</v>
      </c>
      <c r="R3" s="141"/>
      <c r="S3" s="142"/>
      <c r="T3" s="28">
        <v>3</v>
      </c>
      <c r="U3" s="19" t="str">
        <f>IF(T2&lt;T3,"W","L")</f>
        <v>L</v>
      </c>
      <c r="AF3" s="21" t="s">
        <v>440</v>
      </c>
      <c r="AG3" s="105">
        <v>1</v>
      </c>
      <c r="AH3" s="105">
        <v>15</v>
      </c>
      <c r="AI3" s="105">
        <v>16</v>
      </c>
      <c r="AJ3" s="105">
        <v>17</v>
      </c>
      <c r="AK3" s="105">
        <v>10</v>
      </c>
      <c r="AL3" s="105">
        <v>11</v>
      </c>
      <c r="AM3" s="105">
        <v>4</v>
      </c>
    </row>
    <row r="4" spans="1:53">
      <c r="A4" s="105"/>
      <c r="B4" s="105">
        <v>11</v>
      </c>
      <c r="C4" s="109" t="s">
        <v>418</v>
      </c>
      <c r="E4" s="105"/>
      <c r="F4" s="105">
        <v>16</v>
      </c>
      <c r="G4" s="109" t="s">
        <v>196</v>
      </c>
      <c r="I4" s="149" t="s">
        <v>549</v>
      </c>
      <c r="J4" s="149"/>
      <c r="K4" s="151">
        <v>0.69097222222222221</v>
      </c>
      <c r="L4" s="150"/>
      <c r="M4" s="150"/>
      <c r="AF4" s="21" t="s">
        <v>441</v>
      </c>
      <c r="AG4" s="105">
        <v>1</v>
      </c>
      <c r="AH4" s="105">
        <v>16</v>
      </c>
      <c r="AI4" s="105">
        <v>15</v>
      </c>
      <c r="AJ4" s="105">
        <v>17</v>
      </c>
      <c r="AK4" s="105">
        <v>10</v>
      </c>
      <c r="AL4" s="105">
        <v>11</v>
      </c>
      <c r="AM4" s="105">
        <v>4</v>
      </c>
    </row>
    <row r="5" spans="1:53">
      <c r="A5" s="105"/>
      <c r="B5" s="105">
        <v>17</v>
      </c>
      <c r="C5" s="109" t="s">
        <v>419</v>
      </c>
      <c r="E5" s="105"/>
      <c r="F5" s="105">
        <v>15</v>
      </c>
      <c r="G5" s="109" t="s">
        <v>209</v>
      </c>
      <c r="AF5" s="21" t="s">
        <v>442</v>
      </c>
      <c r="AG5" s="105">
        <v>1</v>
      </c>
      <c r="AH5" s="105">
        <v>16</v>
      </c>
      <c r="AI5" s="105">
        <v>15</v>
      </c>
      <c r="AJ5" s="105">
        <v>17</v>
      </c>
      <c r="AK5" s="105">
        <v>10</v>
      </c>
      <c r="AL5" s="105">
        <v>11</v>
      </c>
      <c r="AM5" s="105">
        <v>4</v>
      </c>
    </row>
    <row r="6" spans="1:53">
      <c r="A6" s="105"/>
      <c r="B6" s="105">
        <v>4</v>
      </c>
      <c r="C6" s="109" t="s">
        <v>420</v>
      </c>
      <c r="E6" s="105"/>
      <c r="F6" s="105">
        <v>1</v>
      </c>
      <c r="G6" s="109" t="s">
        <v>196</v>
      </c>
      <c r="AF6" s="21" t="s">
        <v>443</v>
      </c>
      <c r="AG6" s="105"/>
      <c r="AH6" s="105"/>
      <c r="AI6" s="105"/>
      <c r="AJ6" s="105"/>
      <c r="AK6" s="105"/>
      <c r="AL6" s="105"/>
      <c r="AM6" s="105"/>
    </row>
    <row r="7" spans="1:53">
      <c r="A7" s="105"/>
      <c r="B7" s="105">
        <v>10</v>
      </c>
      <c r="C7" s="109" t="s">
        <v>188</v>
      </c>
      <c r="E7" s="105"/>
      <c r="F7" s="105">
        <v>11</v>
      </c>
      <c r="G7" s="109" t="s">
        <v>189</v>
      </c>
      <c r="AF7" s="21" t="s">
        <v>444</v>
      </c>
      <c r="AG7" s="105"/>
      <c r="AH7" s="105"/>
      <c r="AI7" s="105"/>
      <c r="AJ7" s="105"/>
      <c r="AK7" s="105"/>
      <c r="AL7" s="105"/>
      <c r="AM7" s="105"/>
    </row>
    <row r="8" spans="1:53">
      <c r="A8" s="105"/>
      <c r="B8" s="105">
        <v>1</v>
      </c>
      <c r="C8" s="109" t="s">
        <v>189</v>
      </c>
      <c r="E8" s="105"/>
      <c r="F8" s="105">
        <v>4</v>
      </c>
      <c r="G8" s="109" t="s">
        <v>419</v>
      </c>
      <c r="AF8" s="22" t="s">
        <v>445</v>
      </c>
      <c r="AG8" s="105"/>
      <c r="AH8" s="105"/>
      <c r="AI8" s="105"/>
      <c r="AJ8" s="105"/>
      <c r="AK8" s="105"/>
      <c r="AL8" s="105"/>
      <c r="AM8" s="105"/>
    </row>
    <row r="9" spans="1:53">
      <c r="A9" s="105"/>
      <c r="B9" s="105">
        <v>11</v>
      </c>
      <c r="C9" s="109" t="s">
        <v>190</v>
      </c>
      <c r="E9" s="105"/>
      <c r="F9" s="105">
        <v>1</v>
      </c>
      <c r="G9" s="109" t="s">
        <v>189</v>
      </c>
    </row>
    <row r="10" spans="1:53">
      <c r="A10" s="105"/>
      <c r="B10" s="105">
        <v>11</v>
      </c>
      <c r="C10" s="109" t="s">
        <v>418</v>
      </c>
      <c r="E10" s="105"/>
      <c r="F10" s="105">
        <v>10</v>
      </c>
      <c r="G10" s="109" t="s">
        <v>199</v>
      </c>
    </row>
    <row r="11" spans="1:53">
      <c r="A11" s="105"/>
      <c r="B11" s="105">
        <v>16</v>
      </c>
      <c r="C11" s="109" t="s">
        <v>191</v>
      </c>
      <c r="E11" s="105"/>
      <c r="F11" s="105">
        <v>16</v>
      </c>
      <c r="G11" s="109" t="s">
        <v>205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W11" s="106"/>
      <c r="AX11" s="106"/>
      <c r="AY11" s="106"/>
      <c r="AZ11" s="106"/>
    </row>
    <row r="12" spans="1:53">
      <c r="A12" s="105"/>
      <c r="B12" s="105">
        <v>11</v>
      </c>
      <c r="C12" s="109" t="s">
        <v>192</v>
      </c>
      <c r="E12" s="105"/>
      <c r="F12" s="105">
        <v>11</v>
      </c>
      <c r="G12" s="109" t="s">
        <v>196</v>
      </c>
      <c r="I12" s="103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6" t="s">
        <v>124</v>
      </c>
      <c r="AX12" s="56" t="s">
        <v>139</v>
      </c>
      <c r="AY12" s="57" t="s">
        <v>137</v>
      </c>
      <c r="AZ12" s="28" t="s">
        <v>140</v>
      </c>
    </row>
    <row r="13" spans="1:53">
      <c r="A13" s="105"/>
      <c r="B13" s="105">
        <v>4</v>
      </c>
      <c r="C13" s="109" t="s">
        <v>193</v>
      </c>
      <c r="E13" s="105"/>
      <c r="F13" s="105">
        <v>1</v>
      </c>
      <c r="G13" s="109" t="s">
        <v>210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107"/>
      <c r="AX13" s="107"/>
      <c r="AY13" s="108"/>
      <c r="AZ13" s="26"/>
    </row>
    <row r="14" spans="1:53">
      <c r="A14" s="105"/>
      <c r="B14" s="105">
        <v>11</v>
      </c>
      <c r="C14" s="109" t="s">
        <v>194</v>
      </c>
      <c r="E14" s="105"/>
      <c r="F14" s="105">
        <v>4</v>
      </c>
      <c r="G14" s="109" t="s">
        <v>196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8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1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2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6">
        <f>SUM(J14:M14)</f>
        <v>0</v>
      </c>
      <c r="AX14" s="56">
        <f>SUM(Q14:V14)</f>
        <v>0</v>
      </c>
      <c r="AY14" s="57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105"/>
      <c r="B15" s="105">
        <v>11</v>
      </c>
      <c r="C15" s="109" t="s">
        <v>195</v>
      </c>
      <c r="E15" s="105"/>
      <c r="F15" s="105">
        <v>11</v>
      </c>
      <c r="G15" s="109" t="s">
        <v>204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6">
        <f t="shared" ref="AW15:AW43" si="1">SUM(J15:M15)</f>
        <v>0</v>
      </c>
      <c r="AX15" s="56">
        <f t="shared" ref="AX15:AX43" si="2">SUM(Q15:V15)</f>
        <v>0</v>
      </c>
      <c r="AY15" s="57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105"/>
      <c r="B16" s="105">
        <v>10</v>
      </c>
      <c r="C16" s="109" t="s">
        <v>196</v>
      </c>
      <c r="E16" s="105"/>
      <c r="F16" s="105">
        <v>17</v>
      </c>
      <c r="G16" s="109" t="s">
        <v>211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6">
        <f t="shared" si="1"/>
        <v>0</v>
      </c>
      <c r="AX16" s="56">
        <f t="shared" si="2"/>
        <v>0</v>
      </c>
      <c r="AY16" s="57" t="str">
        <f t="shared" si="3"/>
        <v/>
      </c>
      <c r="AZ16" s="28">
        <f t="shared" si="0"/>
        <v>0</v>
      </c>
      <c r="BA16" s="48" t="s">
        <v>410</v>
      </c>
    </row>
    <row r="17" spans="1:53">
      <c r="A17" s="105"/>
      <c r="B17" s="105">
        <v>17</v>
      </c>
      <c r="C17" s="109" t="s">
        <v>197</v>
      </c>
      <c r="E17" s="105"/>
      <c r="F17" s="105">
        <v>4</v>
      </c>
      <c r="G17" s="109" t="s">
        <v>212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6">
        <f t="shared" si="1"/>
        <v>0</v>
      </c>
      <c r="AX17" s="56">
        <f t="shared" si="2"/>
        <v>0</v>
      </c>
      <c r="AY17" s="57" t="str">
        <f t="shared" si="3"/>
        <v/>
      </c>
      <c r="AZ17" s="28">
        <f t="shared" si="0"/>
        <v>0</v>
      </c>
      <c r="BA17" s="48">
        <v>2</v>
      </c>
    </row>
    <row r="18" spans="1:53">
      <c r="A18" s="105"/>
      <c r="B18" s="105">
        <v>10</v>
      </c>
      <c r="C18" s="109" t="s">
        <v>198</v>
      </c>
      <c r="E18" s="105"/>
      <c r="F18" s="105">
        <v>11</v>
      </c>
      <c r="G18" s="109" t="s">
        <v>207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6">
        <f t="shared" si="1"/>
        <v>0</v>
      </c>
      <c r="AX18" s="56">
        <f t="shared" si="2"/>
        <v>0</v>
      </c>
      <c r="AY18" s="57" t="str">
        <f t="shared" si="3"/>
        <v/>
      </c>
      <c r="AZ18" s="28">
        <f t="shared" si="0"/>
        <v>0</v>
      </c>
      <c r="BA18" s="48">
        <v>3</v>
      </c>
    </row>
    <row r="19" spans="1:53">
      <c r="A19" s="105"/>
      <c r="B19" s="105">
        <v>16</v>
      </c>
      <c r="C19" s="109" t="s">
        <v>189</v>
      </c>
      <c r="E19" s="105"/>
      <c r="F19" s="105">
        <v>15</v>
      </c>
      <c r="G19" s="109" t="s">
        <v>203</v>
      </c>
      <c r="I19" s="23">
        <v>4</v>
      </c>
      <c r="J19" s="4">
        <f>COUNTIFS(($B$2:$B$71):($F$2:$F$71),I19,($C$2:$C$71):($G$2:$G$71),$J$12)</f>
        <v>4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1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2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1</v>
      </c>
      <c r="AA19" s="6">
        <f>COUNTIFS(($B$2:$B$71):($F$2:$F$71),I19,($C$2:$C$71):($G$2:$G$71),$AA$12)</f>
        <v>1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1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1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1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2</v>
      </c>
      <c r="AU19" s="8">
        <f>COUNTIFS(($B$2:$B$71):($F$2:$F$71),I19,($C$2:$C$71):($G$2:$G$71),$AU$12)</f>
        <v>1</v>
      </c>
      <c r="AV19" s="17"/>
      <c r="AW19" s="56">
        <f t="shared" si="1"/>
        <v>4</v>
      </c>
      <c r="AX19" s="56">
        <f t="shared" si="2"/>
        <v>3</v>
      </c>
      <c r="AY19" s="57">
        <f t="shared" si="3"/>
        <v>0.5714285714285714</v>
      </c>
      <c r="AZ19" s="28">
        <f t="shared" si="0"/>
        <v>1</v>
      </c>
      <c r="BA19" s="48">
        <v>4</v>
      </c>
    </row>
    <row r="20" spans="1:53">
      <c r="A20" s="105"/>
      <c r="B20" s="105">
        <v>17</v>
      </c>
      <c r="C20" s="109" t="s">
        <v>190</v>
      </c>
      <c r="E20" s="105"/>
      <c r="F20" s="105">
        <v>15</v>
      </c>
      <c r="G20" s="109" t="s">
        <v>213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6">
        <f t="shared" si="1"/>
        <v>0</v>
      </c>
      <c r="AX20" s="56">
        <f t="shared" si="2"/>
        <v>0</v>
      </c>
      <c r="AY20" s="57" t="str">
        <f t="shared" si="3"/>
        <v/>
      </c>
      <c r="AZ20" s="28">
        <f t="shared" si="0"/>
        <v>0</v>
      </c>
      <c r="BA20" s="48">
        <v>5</v>
      </c>
    </row>
    <row r="21" spans="1:53">
      <c r="A21" s="105">
        <v>2</v>
      </c>
      <c r="B21" s="105">
        <v>4</v>
      </c>
      <c r="C21" s="109" t="s">
        <v>416</v>
      </c>
      <c r="E21" s="105"/>
      <c r="F21" s="105">
        <v>1</v>
      </c>
      <c r="G21" s="109" t="s">
        <v>189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6">
        <f t="shared" si="1"/>
        <v>0</v>
      </c>
      <c r="AX21" s="56">
        <f t="shared" si="2"/>
        <v>0</v>
      </c>
      <c r="AY21" s="57" t="str">
        <f t="shared" si="3"/>
        <v/>
      </c>
      <c r="AZ21" s="28">
        <f t="shared" si="0"/>
        <v>0</v>
      </c>
      <c r="BA21" s="48">
        <v>6</v>
      </c>
    </row>
    <row r="22" spans="1:53">
      <c r="A22" s="105"/>
      <c r="B22" s="105">
        <v>11</v>
      </c>
      <c r="C22" s="109" t="s">
        <v>198</v>
      </c>
      <c r="E22" s="105">
        <v>4</v>
      </c>
      <c r="F22" s="105">
        <v>10</v>
      </c>
      <c r="G22" s="109" t="s">
        <v>208</v>
      </c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1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6">
        <f t="shared" si="1"/>
        <v>0</v>
      </c>
      <c r="AX22" s="56">
        <f t="shared" si="2"/>
        <v>1</v>
      </c>
      <c r="AY22" s="57">
        <f t="shared" si="3"/>
        <v>0</v>
      </c>
      <c r="AZ22" s="28">
        <f t="shared" si="0"/>
        <v>0</v>
      </c>
      <c r="BA22" s="48">
        <v>7</v>
      </c>
    </row>
    <row r="23" spans="1:53">
      <c r="A23" s="105"/>
      <c r="B23" s="105">
        <v>1</v>
      </c>
      <c r="C23" s="109" t="s">
        <v>197</v>
      </c>
      <c r="E23" s="105"/>
      <c r="F23" s="105">
        <v>11</v>
      </c>
      <c r="G23" s="109" t="s">
        <v>214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6">
        <f t="shared" si="1"/>
        <v>0</v>
      </c>
      <c r="AX23" s="56">
        <f t="shared" si="2"/>
        <v>0</v>
      </c>
      <c r="AY23" s="57" t="str">
        <f t="shared" si="3"/>
        <v/>
      </c>
      <c r="AZ23" s="28">
        <f t="shared" si="0"/>
        <v>0</v>
      </c>
      <c r="BA23" s="48">
        <v>8</v>
      </c>
    </row>
    <row r="24" spans="1:53">
      <c r="A24" s="105"/>
      <c r="B24" s="105">
        <v>11</v>
      </c>
      <c r="C24" s="109" t="s">
        <v>199</v>
      </c>
      <c r="E24" s="105"/>
      <c r="F24" s="105">
        <v>1</v>
      </c>
      <c r="G24" s="109" t="s">
        <v>210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6">
        <f t="shared" si="1"/>
        <v>0</v>
      </c>
      <c r="AX24" s="56">
        <f t="shared" si="2"/>
        <v>0</v>
      </c>
      <c r="AY24" s="57" t="str">
        <f t="shared" si="3"/>
        <v/>
      </c>
      <c r="AZ24" s="28">
        <f t="shared" si="0"/>
        <v>0</v>
      </c>
      <c r="BA24" s="48">
        <v>9</v>
      </c>
    </row>
    <row r="25" spans="1:53">
      <c r="A25" s="105"/>
      <c r="B25" s="105">
        <v>16</v>
      </c>
      <c r="C25" s="109" t="s">
        <v>200</v>
      </c>
      <c r="E25" s="105"/>
      <c r="F25" s="105">
        <v>4</v>
      </c>
      <c r="G25" s="109" t="s">
        <v>215</v>
      </c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2</v>
      </c>
      <c r="V25" s="5">
        <f>COUNTIFS(($B$2:$B$71):($F$2:$F$71),I25,($C$2:$C$71):($G$2:$G$71),$V$12)</f>
        <v>1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1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1</v>
      </c>
      <c r="AJ25" s="7">
        <f>COUNTIFS(($B$2:$B$71):($F$2:$F$71),I25,($C$2:$C$71):($G$2:$G$71),$AJ$12)</f>
        <v>1</v>
      </c>
      <c r="AK25" s="7">
        <f>COUNTIFS(($B$2:$B$71):($F$2:$F$71),I25,($C$2:$C$71):($G$2:$G$71),$AK$12)</f>
        <v>2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1</v>
      </c>
      <c r="AV25" s="17"/>
      <c r="AW25" s="56">
        <f t="shared" si="1"/>
        <v>0</v>
      </c>
      <c r="AX25" s="56">
        <f t="shared" si="2"/>
        <v>3</v>
      </c>
      <c r="AY25" s="57">
        <f t="shared" si="3"/>
        <v>0</v>
      </c>
      <c r="AZ25" s="28">
        <f t="shared" si="0"/>
        <v>1</v>
      </c>
      <c r="BA25" s="48">
        <v>10</v>
      </c>
    </row>
    <row r="26" spans="1:53">
      <c r="A26" s="105"/>
      <c r="B26" s="105">
        <v>11</v>
      </c>
      <c r="C26" s="109" t="s">
        <v>419</v>
      </c>
      <c r="E26" s="105"/>
      <c r="F26" s="105">
        <v>16</v>
      </c>
      <c r="G26" s="109" t="s">
        <v>205</v>
      </c>
      <c r="I26" s="23">
        <v>11</v>
      </c>
      <c r="J26" s="4">
        <f>COUNTIFS(($B$2:$B$71):($F$2:$F$71),I26,($C$2:$C$71):($G$2:$G$71),$J$12)</f>
        <v>3</v>
      </c>
      <c r="K26" s="4">
        <f>COUNTIFS(($B$2:$B$71):($F$2:$F$71),I26,($C$2:$C$71):($G$2:$G$71),$K$12)</f>
        <v>1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1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1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2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3</v>
      </c>
      <c r="Y26" s="6">
        <f>COUNTIFS(($B$2:$B$71):($F$2:$F$71),I26,($C$2:$C$71):($G$2:$G$71),$Y$12)</f>
        <v>1</v>
      </c>
      <c r="Z26" s="6">
        <f>COUNTIFS(($B$2:$B$71):($F$2:$F$71),I26,($C$2:$C$71):($G$2:$G$71),$Z$12)</f>
        <v>1</v>
      </c>
      <c r="AA26" s="6">
        <f>COUNTIFS(($B$2:$B$71):($F$2:$F$71),I26,($C$2:$C$71):($G$2:$G$71),$AA$12)</f>
        <v>1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1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1</v>
      </c>
      <c r="AK26" s="7">
        <f>COUNTIFS(($B$2:$B$71):($F$2:$F$71),I26,($C$2:$C$71):($G$2:$G$71),$AK$12)</f>
        <v>1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1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6">
        <f t="shared" si="1"/>
        <v>4</v>
      </c>
      <c r="AX26" s="56">
        <f t="shared" si="2"/>
        <v>3</v>
      </c>
      <c r="AY26" s="57">
        <f t="shared" si="3"/>
        <v>0.5714285714285714</v>
      </c>
      <c r="AZ26" s="28">
        <f t="shared" si="0"/>
        <v>1</v>
      </c>
      <c r="BA26" s="48">
        <v>11</v>
      </c>
    </row>
    <row r="27" spans="1:53">
      <c r="A27" s="105"/>
      <c r="B27" s="105">
        <v>15</v>
      </c>
      <c r="C27" s="109" t="s">
        <v>201</v>
      </c>
      <c r="E27" s="105"/>
      <c r="F27" s="105">
        <v>1</v>
      </c>
      <c r="G27" s="109" t="s">
        <v>189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6">
        <f t="shared" si="1"/>
        <v>0</v>
      </c>
      <c r="AX27" s="56">
        <f t="shared" si="2"/>
        <v>0</v>
      </c>
      <c r="AY27" s="57" t="str">
        <f t="shared" si="3"/>
        <v/>
      </c>
      <c r="AZ27" s="28">
        <f t="shared" si="0"/>
        <v>0</v>
      </c>
      <c r="BA27" s="48">
        <v>12</v>
      </c>
    </row>
    <row r="28" spans="1:53">
      <c r="A28" s="105"/>
      <c r="B28" s="105">
        <v>1</v>
      </c>
      <c r="C28" s="109" t="s">
        <v>189</v>
      </c>
      <c r="E28" s="105"/>
      <c r="F28" s="105">
        <v>16</v>
      </c>
      <c r="G28" s="109" t="s">
        <v>216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6">
        <f t="shared" si="1"/>
        <v>0</v>
      </c>
      <c r="AX28" s="56">
        <f t="shared" si="2"/>
        <v>0</v>
      </c>
      <c r="AY28" s="57" t="str">
        <f t="shared" si="3"/>
        <v/>
      </c>
      <c r="AZ28" s="28">
        <f t="shared" si="0"/>
        <v>0</v>
      </c>
      <c r="BA28" s="48">
        <v>13</v>
      </c>
    </row>
    <row r="29" spans="1:53">
      <c r="A29" s="105"/>
      <c r="B29" s="105">
        <v>10</v>
      </c>
      <c r="C29" s="109" t="s">
        <v>202</v>
      </c>
      <c r="E29" s="105"/>
      <c r="F29" s="105">
        <v>11</v>
      </c>
      <c r="G29" s="109" t="s">
        <v>217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6">
        <f t="shared" si="1"/>
        <v>0</v>
      </c>
      <c r="AX29" s="56">
        <f t="shared" si="2"/>
        <v>0</v>
      </c>
      <c r="AY29" s="57" t="str">
        <f t="shared" si="3"/>
        <v/>
      </c>
      <c r="AZ29" s="28">
        <f t="shared" si="0"/>
        <v>0</v>
      </c>
      <c r="BA29" s="48">
        <v>14</v>
      </c>
    </row>
    <row r="30" spans="1:53">
      <c r="A30" s="105"/>
      <c r="B30" s="105">
        <v>11</v>
      </c>
      <c r="C30" s="109" t="s">
        <v>203</v>
      </c>
      <c r="E30" s="105"/>
      <c r="F30" s="105">
        <v>17</v>
      </c>
      <c r="G30" s="109" t="s">
        <v>191</v>
      </c>
      <c r="I30" s="23">
        <v>15</v>
      </c>
      <c r="J30" s="4">
        <f>COUNTIFS(($B$2:$B$71):($F$2:$F$71),I30,($C$2:$C$71):($G$2:$G$71),$J$12)</f>
        <v>1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1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2</v>
      </c>
      <c r="AA30" s="6">
        <f>COUNTIFS(($B$2:$B$71):($F$2:$F$71),I30,($C$2:$C$71):($G$2:$G$71),$AA$12)</f>
        <v>2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1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1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6">
        <f t="shared" si="1"/>
        <v>1</v>
      </c>
      <c r="AX30" s="56">
        <f t="shared" si="2"/>
        <v>1</v>
      </c>
      <c r="AY30" s="57">
        <f t="shared" si="3"/>
        <v>0.5</v>
      </c>
      <c r="AZ30" s="28">
        <f t="shared" si="0"/>
        <v>1</v>
      </c>
      <c r="BA30" s="48">
        <v>15</v>
      </c>
    </row>
    <row r="31" spans="1:53">
      <c r="A31" s="105"/>
      <c r="B31" s="105">
        <v>15</v>
      </c>
      <c r="C31" s="109" t="s">
        <v>204</v>
      </c>
      <c r="E31" s="105"/>
      <c r="F31" s="105">
        <v>17</v>
      </c>
      <c r="G31" s="109" t="s">
        <v>214</v>
      </c>
      <c r="I31" s="23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1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1</v>
      </c>
      <c r="P31" s="4"/>
      <c r="Q31" s="5">
        <f>COUNTIFS(($B$2:$B$71):($F$2:$F$71),I31,($C$2:$C$71):($G$2:$G$71),$Q$12)</f>
        <v>1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1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1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1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4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6">
        <f t="shared" si="1"/>
        <v>1</v>
      </c>
      <c r="AX31" s="56">
        <f t="shared" si="2"/>
        <v>1</v>
      </c>
      <c r="AY31" s="57">
        <f t="shared" si="3"/>
        <v>0.5</v>
      </c>
      <c r="AZ31" s="28">
        <f t="shared" si="0"/>
        <v>1</v>
      </c>
      <c r="BA31" s="48">
        <v>16</v>
      </c>
    </row>
    <row r="32" spans="1:53">
      <c r="A32" s="105"/>
      <c r="B32" s="105">
        <v>15</v>
      </c>
      <c r="C32" s="109" t="s">
        <v>199</v>
      </c>
      <c r="E32" s="105"/>
      <c r="F32" s="105">
        <v>1</v>
      </c>
      <c r="G32" s="109" t="s">
        <v>218</v>
      </c>
      <c r="I32" s="23">
        <v>17</v>
      </c>
      <c r="J32" s="4">
        <f>COUNTIFS(($B$2:$B$71):($F$2:$F$71),I32,($C$2:$C$71):($G$2:$G$71),$J$12)</f>
        <v>1</v>
      </c>
      <c r="K32" s="4">
        <f>COUNTIFS(($B$2:$B$71):($F$2:$F$71),I32,($C$2:$C$71):($G$2:$G$71),$K$12)</f>
        <v>0</v>
      </c>
      <c r="L32" s="4">
        <f>COUNTIFS(($B$2:$B$71):($F$2:$F$71),I32,($C$2:$C$71):($G$2:$G$71),$L$12)</f>
        <v>1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2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1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1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1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6">
        <f t="shared" si="1"/>
        <v>2</v>
      </c>
      <c r="AX32" s="56">
        <f t="shared" si="2"/>
        <v>2</v>
      </c>
      <c r="AY32" s="57">
        <f t="shared" si="3"/>
        <v>0.5</v>
      </c>
      <c r="AZ32" s="28">
        <f t="shared" si="0"/>
        <v>1</v>
      </c>
      <c r="BA32" s="48">
        <v>17</v>
      </c>
    </row>
    <row r="33" spans="1:53">
      <c r="A33" s="105"/>
      <c r="B33" s="105">
        <v>16</v>
      </c>
      <c r="C33" s="109" t="s">
        <v>205</v>
      </c>
      <c r="E33" s="105"/>
      <c r="F33" s="105">
        <v>4</v>
      </c>
      <c r="G33" s="109" t="s">
        <v>419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6">
        <f t="shared" si="1"/>
        <v>0</v>
      </c>
      <c r="AX33" s="56">
        <f t="shared" si="2"/>
        <v>0</v>
      </c>
      <c r="AY33" s="57" t="str">
        <f t="shared" si="3"/>
        <v/>
      </c>
      <c r="AZ33" s="28">
        <f t="shared" si="0"/>
        <v>0</v>
      </c>
      <c r="BA33" s="48">
        <v>18</v>
      </c>
    </row>
    <row r="34" spans="1:53">
      <c r="A34" s="105"/>
      <c r="B34" s="105">
        <v>10</v>
      </c>
      <c r="C34" s="109" t="s">
        <v>196</v>
      </c>
      <c r="E34" s="105"/>
      <c r="F34" s="105">
        <v>15</v>
      </c>
      <c r="G34" s="109" t="s">
        <v>189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1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6">
        <f t="shared" si="1"/>
        <v>0</v>
      </c>
      <c r="AX34" s="56">
        <f t="shared" si="2"/>
        <v>0</v>
      </c>
      <c r="AY34" s="57" t="str">
        <f t="shared" si="3"/>
        <v/>
      </c>
      <c r="AZ34" s="28">
        <f t="shared" si="0"/>
        <v>0</v>
      </c>
      <c r="BA34" s="48">
        <v>19</v>
      </c>
    </row>
    <row r="35" spans="1:53">
      <c r="A35" s="105"/>
      <c r="B35" s="105">
        <v>4</v>
      </c>
      <c r="C35" s="109" t="s">
        <v>189</v>
      </c>
      <c r="E35" s="105"/>
      <c r="F35" s="105">
        <v>11</v>
      </c>
      <c r="G35" s="109" t="s">
        <v>219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6">
        <f t="shared" si="1"/>
        <v>0</v>
      </c>
      <c r="AX35" s="56">
        <f t="shared" si="2"/>
        <v>0</v>
      </c>
      <c r="AY35" s="57" t="str">
        <f t="shared" si="3"/>
        <v/>
      </c>
      <c r="AZ35" s="28">
        <f t="shared" si="0"/>
        <v>0</v>
      </c>
      <c r="BA35" s="48">
        <v>20</v>
      </c>
    </row>
    <row r="36" spans="1:53">
      <c r="A36" s="105"/>
      <c r="B36" s="105">
        <v>4</v>
      </c>
      <c r="C36" s="109" t="s">
        <v>199</v>
      </c>
      <c r="E36" s="105"/>
      <c r="F36" s="105">
        <v>16</v>
      </c>
      <c r="G36" s="109" t="s">
        <v>192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6">
        <f t="shared" si="1"/>
        <v>0</v>
      </c>
      <c r="AX36" s="56">
        <f t="shared" si="2"/>
        <v>0</v>
      </c>
      <c r="AY36" s="57" t="str">
        <f t="shared" si="3"/>
        <v/>
      </c>
      <c r="AZ36" s="28">
        <f t="shared" si="0"/>
        <v>0</v>
      </c>
      <c r="BA36" s="48">
        <v>21</v>
      </c>
    </row>
    <row r="37" spans="1:53">
      <c r="A37" s="105"/>
      <c r="B37" s="105">
        <v>10</v>
      </c>
      <c r="C37" s="109" t="s">
        <v>197</v>
      </c>
      <c r="E37" s="105"/>
      <c r="F37" s="105">
        <v>17</v>
      </c>
      <c r="G37" s="109" t="s">
        <v>210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1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6">
        <f t="shared" si="1"/>
        <v>0</v>
      </c>
      <c r="AX37" s="56">
        <f t="shared" si="2"/>
        <v>0</v>
      </c>
      <c r="AY37" s="57" t="str">
        <f t="shared" si="3"/>
        <v/>
      </c>
      <c r="AZ37" s="28">
        <f t="shared" si="0"/>
        <v>0</v>
      </c>
      <c r="BA37" s="48">
        <v>22</v>
      </c>
    </row>
    <row r="38" spans="1:53">
      <c r="A38" s="105"/>
      <c r="B38" s="105">
        <v>10</v>
      </c>
      <c r="C38" s="109" t="s">
        <v>206</v>
      </c>
      <c r="E38" s="105"/>
      <c r="F38" s="105">
        <v>11</v>
      </c>
      <c r="G38" s="109" t="s">
        <v>202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6">
        <f t="shared" si="1"/>
        <v>0</v>
      </c>
      <c r="AX38" s="56">
        <f t="shared" si="2"/>
        <v>0</v>
      </c>
      <c r="AY38" s="57" t="str">
        <f t="shared" si="3"/>
        <v/>
      </c>
      <c r="AZ38" s="28">
        <f t="shared" si="0"/>
        <v>0</v>
      </c>
      <c r="BA38" s="48">
        <v>23</v>
      </c>
    </row>
    <row r="39" spans="1:53">
      <c r="A39" s="105"/>
      <c r="B39" s="105">
        <v>4</v>
      </c>
      <c r="C39" s="109" t="s">
        <v>204</v>
      </c>
      <c r="E39" s="105"/>
      <c r="F39" s="105">
        <v>19</v>
      </c>
      <c r="G39" s="109" t="s">
        <v>205</v>
      </c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6">
        <f t="shared" si="1"/>
        <v>0</v>
      </c>
      <c r="AX39" s="56">
        <f t="shared" si="2"/>
        <v>0</v>
      </c>
      <c r="AY39" s="57" t="str">
        <f t="shared" si="3"/>
        <v/>
      </c>
      <c r="AZ39" s="28">
        <f t="shared" si="0"/>
        <v>0</v>
      </c>
      <c r="BA39" s="48">
        <v>24</v>
      </c>
    </row>
    <row r="40" spans="1:53">
      <c r="A40" s="105"/>
      <c r="B40" s="105">
        <v>4</v>
      </c>
      <c r="C40" s="109" t="s">
        <v>202</v>
      </c>
      <c r="E40" s="105"/>
      <c r="F40" s="105">
        <v>7</v>
      </c>
      <c r="G40" s="109" t="s">
        <v>215</v>
      </c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6">
        <f t="shared" si="1"/>
        <v>0</v>
      </c>
      <c r="AX40" s="56">
        <f t="shared" si="2"/>
        <v>0</v>
      </c>
      <c r="AY40" s="57" t="str">
        <f t="shared" si="3"/>
        <v/>
      </c>
      <c r="AZ40" s="28">
        <f t="shared" si="0"/>
        <v>0</v>
      </c>
      <c r="BA40" s="48">
        <v>25</v>
      </c>
    </row>
    <row r="41" spans="1:53">
      <c r="A41" s="105"/>
      <c r="B41" s="105">
        <v>1</v>
      </c>
      <c r="C41" s="109" t="s">
        <v>189</v>
      </c>
      <c r="E41" s="105"/>
      <c r="F41" s="105">
        <v>22</v>
      </c>
      <c r="G41" s="109" t="s">
        <v>196</v>
      </c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6">
        <f t="shared" si="1"/>
        <v>0</v>
      </c>
      <c r="AX41" s="56">
        <f t="shared" si="2"/>
        <v>0</v>
      </c>
      <c r="AY41" s="57" t="str">
        <f t="shared" si="3"/>
        <v/>
      </c>
      <c r="AZ41" s="28">
        <f t="shared" si="0"/>
        <v>0</v>
      </c>
      <c r="BA41" s="48">
        <v>26</v>
      </c>
    </row>
    <row r="42" spans="1:53">
      <c r="A42" s="105"/>
      <c r="B42" s="105">
        <v>15</v>
      </c>
      <c r="C42" s="109" t="s">
        <v>207</v>
      </c>
      <c r="E42" s="105"/>
      <c r="F42" s="105"/>
      <c r="G42" s="105"/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6">
        <f t="shared" si="1"/>
        <v>0</v>
      </c>
      <c r="AX42" s="56">
        <f t="shared" si="2"/>
        <v>0</v>
      </c>
      <c r="AY42" s="57" t="str">
        <f t="shared" si="3"/>
        <v/>
      </c>
      <c r="AZ42" s="28">
        <f t="shared" si="0"/>
        <v>0</v>
      </c>
      <c r="BA42" s="48">
        <v>27</v>
      </c>
    </row>
    <row r="43" spans="1:53">
      <c r="A43" s="105"/>
      <c r="B43" s="105"/>
      <c r="C43" s="105"/>
      <c r="E43" s="105"/>
      <c r="F43" s="105"/>
      <c r="G43" s="105"/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6">
        <f t="shared" si="1"/>
        <v>0</v>
      </c>
      <c r="AX43" s="56">
        <f t="shared" si="2"/>
        <v>0</v>
      </c>
      <c r="AY43" s="57" t="str">
        <f t="shared" si="3"/>
        <v/>
      </c>
      <c r="AZ43" s="28">
        <f t="shared" si="0"/>
        <v>0</v>
      </c>
      <c r="BA43" s="48">
        <v>28</v>
      </c>
    </row>
    <row r="44" spans="1:53">
      <c r="A44" s="105"/>
      <c r="B44" s="105"/>
      <c r="C44" s="105"/>
      <c r="E44" s="105"/>
      <c r="F44" s="105"/>
      <c r="G44" s="105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107"/>
      <c r="AX44" s="107"/>
      <c r="AY44" s="108"/>
      <c r="AZ44" s="26"/>
    </row>
    <row r="45" spans="1:53">
      <c r="A45" s="105"/>
      <c r="B45" s="105"/>
      <c r="C45" s="105"/>
      <c r="E45" s="105"/>
      <c r="F45" s="105"/>
      <c r="G45" s="105"/>
      <c r="I45" s="34" t="s">
        <v>411</v>
      </c>
      <c r="J45" s="4">
        <f>SUM(J14:J43)</f>
        <v>9</v>
      </c>
      <c r="K45" s="4">
        <f t="shared" ref="K45:AU45" si="4">SUM(K14:K43)</f>
        <v>1</v>
      </c>
      <c r="L45" s="4">
        <f t="shared" si="4"/>
        <v>2</v>
      </c>
      <c r="M45" s="4">
        <f t="shared" si="4"/>
        <v>0</v>
      </c>
      <c r="N45" s="4">
        <f t="shared" si="4"/>
        <v>0</v>
      </c>
      <c r="O45" s="4">
        <f t="shared" si="4"/>
        <v>2</v>
      </c>
      <c r="P45" s="4"/>
      <c r="Q45" s="5">
        <f t="shared" si="4"/>
        <v>3</v>
      </c>
      <c r="R45" s="5">
        <f t="shared" si="4"/>
        <v>3</v>
      </c>
      <c r="S45" s="5">
        <f t="shared" si="4"/>
        <v>0</v>
      </c>
      <c r="T45" s="5">
        <f t="shared" si="4"/>
        <v>0</v>
      </c>
      <c r="U45" s="5">
        <f t="shared" si="4"/>
        <v>7</v>
      </c>
      <c r="V45" s="5">
        <f t="shared" si="4"/>
        <v>1</v>
      </c>
      <c r="W45" s="5"/>
      <c r="X45" s="6">
        <f t="shared" si="4"/>
        <v>3</v>
      </c>
      <c r="Y45" s="6">
        <f t="shared" si="4"/>
        <v>1</v>
      </c>
      <c r="Z45" s="6">
        <f t="shared" si="4"/>
        <v>15</v>
      </c>
      <c r="AA45" s="6">
        <f t="shared" si="4"/>
        <v>4</v>
      </c>
      <c r="AB45" s="6">
        <f t="shared" si="4"/>
        <v>0</v>
      </c>
      <c r="AC45" s="6">
        <f t="shared" si="4"/>
        <v>2</v>
      </c>
      <c r="AD45" s="6">
        <f t="shared" si="4"/>
        <v>1</v>
      </c>
      <c r="AE45" s="6"/>
      <c r="AF45" s="7">
        <f t="shared" si="4"/>
        <v>0</v>
      </c>
      <c r="AG45" s="7">
        <f t="shared" si="4"/>
        <v>2</v>
      </c>
      <c r="AH45" s="7">
        <f t="shared" si="4"/>
        <v>0</v>
      </c>
      <c r="AI45" s="7">
        <f t="shared" si="4"/>
        <v>1</v>
      </c>
      <c r="AJ45" s="7">
        <f t="shared" si="4"/>
        <v>2</v>
      </c>
      <c r="AK45" s="7">
        <f t="shared" si="4"/>
        <v>7</v>
      </c>
      <c r="AL45" s="7">
        <f t="shared" si="4"/>
        <v>0</v>
      </c>
      <c r="AM45" s="7">
        <f t="shared" si="4"/>
        <v>0</v>
      </c>
      <c r="AN45" s="7">
        <f t="shared" si="4"/>
        <v>7</v>
      </c>
      <c r="AO45" s="7">
        <f t="shared" si="4"/>
        <v>4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2</v>
      </c>
      <c r="AU45" s="8">
        <f t="shared" si="4"/>
        <v>2</v>
      </c>
      <c r="AV45" s="17"/>
      <c r="AW45" s="56">
        <f t="shared" ref="AW45:AX45" si="5">SUM(AW14:AW43)</f>
        <v>12</v>
      </c>
      <c r="AX45" s="56">
        <f t="shared" si="5"/>
        <v>14</v>
      </c>
      <c r="AY45" s="57">
        <f>AW45/(AW45+AX45)</f>
        <v>0.46153846153846156</v>
      </c>
      <c r="AZ45" s="28">
        <f>SUM(AZ14:AZ43)</f>
        <v>7</v>
      </c>
    </row>
    <row r="46" spans="1:53">
      <c r="A46" s="105"/>
      <c r="B46" s="105"/>
      <c r="C46" s="105"/>
      <c r="E46" s="105"/>
      <c r="F46" s="105"/>
      <c r="G46" s="105"/>
    </row>
    <row r="47" spans="1:53">
      <c r="A47" s="105"/>
      <c r="B47" s="105"/>
      <c r="C47" s="105"/>
      <c r="E47" s="105"/>
      <c r="F47" s="105"/>
      <c r="G47" s="105"/>
    </row>
    <row r="48" spans="1:53">
      <c r="A48" s="105"/>
      <c r="B48" s="105"/>
      <c r="C48" s="105"/>
      <c r="E48" s="105"/>
      <c r="F48" s="105"/>
      <c r="G48" s="105"/>
      <c r="I48" s="106"/>
      <c r="J48" s="106"/>
      <c r="X48" s="104" t="s">
        <v>453</v>
      </c>
      <c r="AB48" s="147">
        <f>X45</f>
        <v>3</v>
      </c>
      <c r="AC48" s="147"/>
    </row>
    <row r="49" spans="1:48">
      <c r="A49" s="105"/>
      <c r="B49" s="105"/>
      <c r="C49" s="105"/>
      <c r="E49" s="105"/>
      <c r="F49" s="105"/>
      <c r="G49" s="105"/>
      <c r="I49" s="49"/>
      <c r="J49" s="49"/>
      <c r="X49" s="104" t="s">
        <v>1</v>
      </c>
      <c r="AB49" s="147">
        <f>L45</f>
        <v>2</v>
      </c>
      <c r="AC49" s="147"/>
    </row>
    <row r="50" spans="1:48">
      <c r="A50" s="105"/>
      <c r="B50" s="105"/>
      <c r="C50" s="105"/>
      <c r="E50" s="105"/>
      <c r="F50" s="105"/>
      <c r="G50" s="105"/>
      <c r="I50" s="106"/>
      <c r="J50" s="106"/>
      <c r="K50" s="102"/>
      <c r="X50" s="104" t="s">
        <v>2</v>
      </c>
      <c r="AB50" s="146">
        <f>AB49/AB48</f>
        <v>0.66666666666666663</v>
      </c>
      <c r="AC50" s="146"/>
    </row>
    <row r="51" spans="1:48">
      <c r="A51" s="105"/>
      <c r="B51" s="105"/>
      <c r="C51" s="105"/>
      <c r="E51" s="105"/>
      <c r="F51" s="105"/>
      <c r="G51" s="105"/>
      <c r="AV51" s="103"/>
    </row>
    <row r="52" spans="1:48">
      <c r="A52" s="105"/>
      <c r="B52" s="105"/>
      <c r="C52" s="105"/>
      <c r="E52" s="105"/>
      <c r="F52" s="105"/>
      <c r="G52" s="105"/>
      <c r="AV52" s="103"/>
    </row>
    <row r="53" spans="1:48">
      <c r="A53" s="105"/>
      <c r="B53" s="105"/>
      <c r="C53" s="105"/>
      <c r="E53" s="105"/>
      <c r="F53" s="105"/>
      <c r="G53" s="105"/>
      <c r="I53" s="148" t="s">
        <v>412</v>
      </c>
      <c r="J53" s="148"/>
      <c r="K53" s="148" t="s">
        <v>413</v>
      </c>
      <c r="L53" s="148"/>
      <c r="AV53" s="103"/>
    </row>
    <row r="54" spans="1:48">
      <c r="A54" s="105"/>
      <c r="B54" s="105"/>
      <c r="C54" s="105"/>
      <c r="E54" s="105"/>
      <c r="F54" s="105"/>
      <c r="G54" s="105"/>
      <c r="AV54" s="103"/>
    </row>
    <row r="55" spans="1:48">
      <c r="A55" s="105"/>
      <c r="B55" s="105"/>
      <c r="C55" s="105"/>
      <c r="E55" s="105"/>
      <c r="F55" s="105"/>
      <c r="G55" s="105"/>
      <c r="AV55" s="103"/>
    </row>
    <row r="56" spans="1:48">
      <c r="A56" s="105"/>
      <c r="B56" s="105"/>
      <c r="C56" s="105"/>
      <c r="E56" s="105"/>
      <c r="F56" s="105"/>
      <c r="G56" s="105"/>
      <c r="I56" s="106"/>
      <c r="J56" s="106"/>
      <c r="K56" s="106"/>
      <c r="L56" s="106"/>
      <c r="AV56" s="103"/>
    </row>
    <row r="57" spans="1:48">
      <c r="A57" s="105"/>
      <c r="B57" s="105"/>
      <c r="C57" s="105"/>
      <c r="E57" s="105"/>
      <c r="F57" s="105"/>
      <c r="G57" s="105"/>
      <c r="I57" s="106"/>
      <c r="J57" s="106"/>
      <c r="K57" s="106"/>
      <c r="L57" s="106"/>
      <c r="AV57" s="103"/>
    </row>
    <row r="58" spans="1:48">
      <c r="A58" s="105"/>
      <c r="B58" s="105"/>
      <c r="C58" s="105"/>
      <c r="E58" s="105"/>
      <c r="F58" s="105"/>
      <c r="G58" s="105"/>
      <c r="I58" s="106"/>
      <c r="J58" s="106"/>
      <c r="K58" s="106"/>
      <c r="L58" s="106"/>
      <c r="AV58" s="103"/>
    </row>
    <row r="59" spans="1:48">
      <c r="A59" s="105"/>
      <c r="B59" s="105"/>
      <c r="C59" s="105"/>
      <c r="E59" s="105"/>
      <c r="F59" s="105"/>
      <c r="G59" s="105"/>
      <c r="AV59" s="103"/>
    </row>
    <row r="60" spans="1:48">
      <c r="A60" s="105"/>
      <c r="B60" s="105"/>
      <c r="C60" s="105"/>
      <c r="E60" s="105"/>
      <c r="F60" s="105"/>
      <c r="G60" s="105"/>
      <c r="AV60" s="103"/>
    </row>
    <row r="61" spans="1:48">
      <c r="A61" s="105"/>
      <c r="B61" s="105"/>
      <c r="C61" s="105"/>
      <c r="E61" s="105"/>
      <c r="F61" s="105"/>
      <c r="G61" s="105"/>
      <c r="AV61" s="103"/>
    </row>
    <row r="62" spans="1:48">
      <c r="A62" s="105"/>
      <c r="B62" s="105"/>
      <c r="C62" s="105"/>
      <c r="E62" s="105"/>
      <c r="F62" s="105"/>
      <c r="G62" s="105"/>
      <c r="AV62" s="103"/>
    </row>
    <row r="63" spans="1:48">
      <c r="A63" s="105"/>
      <c r="B63" s="105"/>
      <c r="C63" s="105"/>
      <c r="E63" s="105"/>
      <c r="F63" s="105"/>
      <c r="G63" s="105"/>
      <c r="AV63" s="103"/>
    </row>
    <row r="64" spans="1:48">
      <c r="A64" s="105"/>
      <c r="B64" s="105"/>
      <c r="C64" s="105"/>
      <c r="E64" s="105"/>
      <c r="F64" s="105"/>
      <c r="G64" s="105"/>
      <c r="AV64" s="103"/>
    </row>
    <row r="65" spans="1:48">
      <c r="A65" s="105"/>
      <c r="B65" s="105"/>
      <c r="C65" s="105"/>
      <c r="E65" s="105"/>
      <c r="F65" s="105"/>
      <c r="G65" s="105"/>
      <c r="AV65" s="103"/>
    </row>
    <row r="66" spans="1:48">
      <c r="A66" s="105"/>
      <c r="B66" s="105"/>
      <c r="C66" s="105"/>
      <c r="E66" s="105"/>
      <c r="F66" s="105"/>
      <c r="G66" s="105"/>
    </row>
    <row r="67" spans="1:48">
      <c r="A67" s="105"/>
      <c r="B67" s="105"/>
      <c r="C67" s="105"/>
      <c r="E67" s="105"/>
      <c r="F67" s="105"/>
      <c r="G67" s="105"/>
    </row>
    <row r="68" spans="1:48">
      <c r="A68" s="105"/>
      <c r="B68" s="105"/>
      <c r="C68" s="105"/>
      <c r="E68" s="105"/>
      <c r="F68" s="105"/>
      <c r="G68" s="105"/>
    </row>
    <row r="69" spans="1:48">
      <c r="A69" s="105"/>
      <c r="B69" s="105"/>
      <c r="C69" s="105"/>
      <c r="E69" s="105"/>
      <c r="F69" s="105"/>
      <c r="G69" s="105"/>
    </row>
    <row r="70" spans="1:48">
      <c r="A70" s="105"/>
      <c r="B70" s="105"/>
      <c r="C70" s="105"/>
      <c r="E70" s="105"/>
      <c r="F70" s="105"/>
      <c r="G70" s="105"/>
    </row>
    <row r="71" spans="1:48">
      <c r="A71" s="105"/>
      <c r="B71" s="105"/>
      <c r="C71" s="105"/>
      <c r="E71" s="105"/>
      <c r="F71" s="105"/>
      <c r="G71" s="105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G64" sqref="G64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98" customWidth="1"/>
    <col min="16" max="16" width="0.85546875" style="98" customWidth="1"/>
    <col min="17" max="22" width="4.140625" style="98" customWidth="1"/>
    <col min="23" max="23" width="0.85546875" style="98" customWidth="1"/>
    <col min="24" max="30" width="4.140625" style="98" customWidth="1"/>
    <col min="31" max="31" width="0.85546875" style="98" customWidth="1"/>
    <col min="32" max="41" width="4.140625" style="98" customWidth="1"/>
    <col min="42" max="42" width="0.85546875" style="98" customWidth="1"/>
    <col min="43" max="47" width="4.140625" style="98" customWidth="1"/>
    <col min="48" max="48" width="0.85546875" style="101" customWidth="1"/>
    <col min="49" max="50" width="6.7109375" style="98" customWidth="1"/>
    <col min="51" max="51" width="6.7109375" style="97" customWidth="1"/>
    <col min="52" max="52" width="5.7109375" style="98" customWidth="1"/>
    <col min="53" max="53" width="5.7109375" style="101" customWidth="1"/>
    <col min="54" max="16384" width="10.7109375" style="101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553</v>
      </c>
      <c r="J1" s="149"/>
      <c r="K1" s="150">
        <v>20190405.100000001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96">
        <v>1</v>
      </c>
      <c r="B2" s="96">
        <v>4</v>
      </c>
      <c r="C2" s="96" t="s">
        <v>269</v>
      </c>
      <c r="E2" s="96">
        <v>3</v>
      </c>
      <c r="F2" s="96">
        <v>4</v>
      </c>
      <c r="G2" s="96" t="s">
        <v>269</v>
      </c>
      <c r="I2" s="149" t="s">
        <v>554</v>
      </c>
      <c r="J2" s="149"/>
      <c r="K2" s="150" t="s">
        <v>126</v>
      </c>
      <c r="L2" s="150"/>
      <c r="M2" s="150"/>
      <c r="Q2" s="137" t="s">
        <v>149</v>
      </c>
      <c r="R2" s="138"/>
      <c r="S2" s="139"/>
      <c r="T2" s="28">
        <v>18</v>
      </c>
      <c r="U2" s="19" t="str">
        <f>IF(T2&gt;T3,"W","L")</f>
        <v>W</v>
      </c>
      <c r="AF2" s="21" t="s">
        <v>439</v>
      </c>
      <c r="AG2" s="96">
        <v>10</v>
      </c>
      <c r="AH2" s="96">
        <v>4</v>
      </c>
      <c r="AI2" s="96">
        <v>11</v>
      </c>
      <c r="AJ2" s="96">
        <v>1</v>
      </c>
      <c r="AK2" s="96">
        <v>12</v>
      </c>
      <c r="AL2" s="96">
        <v>16</v>
      </c>
      <c r="AM2" s="96">
        <v>17</v>
      </c>
    </row>
    <row r="3" spans="1:53">
      <c r="A3" s="96"/>
      <c r="B3" s="96">
        <v>11</v>
      </c>
      <c r="C3" s="96" t="s">
        <v>257</v>
      </c>
      <c r="E3" s="96"/>
      <c r="F3" s="96">
        <v>16</v>
      </c>
      <c r="G3" s="96" t="s">
        <v>561</v>
      </c>
      <c r="I3" s="149" t="s">
        <v>548</v>
      </c>
      <c r="J3" s="149"/>
      <c r="K3" s="150" t="s">
        <v>271</v>
      </c>
      <c r="L3" s="150"/>
      <c r="M3" s="150"/>
      <c r="Q3" s="140" t="str">
        <f>K2</f>
        <v>Campbell</v>
      </c>
      <c r="R3" s="141"/>
      <c r="S3" s="142"/>
      <c r="T3" s="28">
        <v>9</v>
      </c>
      <c r="U3" s="19" t="str">
        <f>IF(T2&lt;T3,"W","L")</f>
        <v>L</v>
      </c>
      <c r="AF3" s="21" t="s">
        <v>440</v>
      </c>
      <c r="AG3" s="96">
        <v>15</v>
      </c>
      <c r="AH3" s="96">
        <v>1</v>
      </c>
      <c r="AI3" s="96">
        <v>16</v>
      </c>
      <c r="AJ3" s="96">
        <v>11</v>
      </c>
      <c r="AK3" s="96">
        <v>4</v>
      </c>
      <c r="AL3" s="96">
        <v>10</v>
      </c>
      <c r="AM3" s="96">
        <v>17</v>
      </c>
    </row>
    <row r="4" spans="1:53">
      <c r="A4" s="96"/>
      <c r="B4" s="96">
        <v>11</v>
      </c>
      <c r="C4" s="96" t="s">
        <v>127</v>
      </c>
      <c r="E4" s="96"/>
      <c r="F4" s="96">
        <v>12</v>
      </c>
      <c r="G4" s="96" t="s">
        <v>258</v>
      </c>
      <c r="I4" s="149" t="s">
        <v>549</v>
      </c>
      <c r="J4" s="149"/>
      <c r="K4" s="151">
        <v>0.64583333333333337</v>
      </c>
      <c r="L4" s="150"/>
      <c r="M4" s="150"/>
      <c r="AF4" s="21" t="s">
        <v>441</v>
      </c>
      <c r="AG4" s="96"/>
      <c r="AH4" s="96"/>
      <c r="AI4" s="96"/>
      <c r="AJ4" s="96"/>
      <c r="AK4" s="96"/>
      <c r="AL4" s="96"/>
      <c r="AM4" s="96"/>
    </row>
    <row r="5" spans="1:53">
      <c r="A5" s="96"/>
      <c r="B5" s="96">
        <v>11</v>
      </c>
      <c r="C5" s="96" t="s">
        <v>265</v>
      </c>
      <c r="E5" s="96"/>
      <c r="F5" s="96">
        <v>16</v>
      </c>
      <c r="G5" s="96" t="s">
        <v>257</v>
      </c>
      <c r="AF5" s="21" t="s">
        <v>442</v>
      </c>
      <c r="AG5" s="96"/>
      <c r="AH5" s="96"/>
      <c r="AI5" s="96"/>
      <c r="AJ5" s="96"/>
      <c r="AK5" s="96"/>
      <c r="AL5" s="96"/>
      <c r="AM5" s="96"/>
    </row>
    <row r="6" spans="1:53">
      <c r="A6" s="96"/>
      <c r="B6" s="96">
        <v>4</v>
      </c>
      <c r="C6" s="96" t="s">
        <v>128</v>
      </c>
      <c r="E6" s="96"/>
      <c r="F6" s="96">
        <v>16</v>
      </c>
      <c r="G6" s="96" t="s">
        <v>246</v>
      </c>
      <c r="AF6" s="21" t="s">
        <v>443</v>
      </c>
      <c r="AG6" s="96"/>
      <c r="AH6" s="96"/>
      <c r="AI6" s="96"/>
      <c r="AJ6" s="96"/>
      <c r="AK6" s="96"/>
      <c r="AL6" s="96"/>
      <c r="AM6" s="96"/>
    </row>
    <row r="7" spans="1:53">
      <c r="A7" s="96"/>
      <c r="B7" s="96">
        <v>4</v>
      </c>
      <c r="C7" s="96" t="s">
        <v>129</v>
      </c>
      <c r="E7" s="96"/>
      <c r="F7" s="96">
        <v>17</v>
      </c>
      <c r="G7" s="96" t="s">
        <v>265</v>
      </c>
      <c r="AF7" s="21" t="s">
        <v>444</v>
      </c>
      <c r="AG7" s="96"/>
      <c r="AH7" s="96"/>
      <c r="AI7" s="96"/>
      <c r="AJ7" s="96"/>
      <c r="AK7" s="96"/>
      <c r="AL7" s="96"/>
      <c r="AM7" s="96"/>
    </row>
    <row r="8" spans="1:53">
      <c r="A8" s="96"/>
      <c r="B8" s="96">
        <v>16</v>
      </c>
      <c r="C8" s="96" t="s">
        <v>250</v>
      </c>
      <c r="E8" s="96"/>
      <c r="F8" s="96">
        <v>9</v>
      </c>
      <c r="G8" s="96" t="s">
        <v>561</v>
      </c>
      <c r="AF8" s="22" t="s">
        <v>445</v>
      </c>
      <c r="AG8" s="96"/>
      <c r="AH8" s="96"/>
      <c r="AI8" s="96"/>
      <c r="AJ8" s="96"/>
      <c r="AK8" s="96"/>
      <c r="AL8" s="96"/>
      <c r="AM8" s="96"/>
    </row>
    <row r="9" spans="1:53">
      <c r="A9" s="96"/>
      <c r="B9" s="96">
        <v>4</v>
      </c>
      <c r="C9" s="96" t="s">
        <v>130</v>
      </c>
      <c r="E9" s="96"/>
      <c r="F9" s="96">
        <v>10</v>
      </c>
      <c r="G9" s="96" t="s">
        <v>228</v>
      </c>
    </row>
    <row r="10" spans="1:53">
      <c r="A10" s="96"/>
      <c r="B10" s="96">
        <v>11</v>
      </c>
      <c r="C10" s="96" t="s">
        <v>559</v>
      </c>
      <c r="E10" s="96"/>
      <c r="F10" s="96">
        <v>10</v>
      </c>
      <c r="G10" s="96" t="s">
        <v>152</v>
      </c>
    </row>
    <row r="11" spans="1:53">
      <c r="A11" s="96"/>
      <c r="B11" s="96">
        <v>10</v>
      </c>
      <c r="C11" s="96" t="s">
        <v>131</v>
      </c>
      <c r="E11" s="96"/>
      <c r="F11" s="96">
        <v>10</v>
      </c>
      <c r="G11" s="96" t="s">
        <v>25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W11" s="101"/>
      <c r="AX11" s="101"/>
      <c r="AY11" s="101"/>
      <c r="AZ11" s="101"/>
    </row>
    <row r="12" spans="1:53">
      <c r="A12" s="96"/>
      <c r="B12" s="96">
        <v>17</v>
      </c>
      <c r="C12" s="96" t="s">
        <v>132</v>
      </c>
      <c r="E12" s="96"/>
      <c r="F12" s="96">
        <v>10</v>
      </c>
      <c r="G12" s="96" t="s">
        <v>127</v>
      </c>
      <c r="I12" s="98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6" t="s">
        <v>138</v>
      </c>
      <c r="AX12" s="56" t="s">
        <v>139</v>
      </c>
      <c r="AY12" s="57" t="s">
        <v>137</v>
      </c>
      <c r="AZ12" s="28" t="s">
        <v>140</v>
      </c>
    </row>
    <row r="13" spans="1:53">
      <c r="A13" s="96"/>
      <c r="B13" s="96">
        <v>16</v>
      </c>
      <c r="C13" s="96" t="s">
        <v>340</v>
      </c>
      <c r="E13" s="96"/>
      <c r="F13" s="96">
        <v>10</v>
      </c>
      <c r="G13" s="96" t="s">
        <v>265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107"/>
      <c r="AX13" s="107"/>
      <c r="AY13" s="108"/>
      <c r="AZ13" s="26"/>
    </row>
    <row r="14" spans="1:53">
      <c r="A14" s="96"/>
      <c r="B14" s="96">
        <v>16</v>
      </c>
      <c r="C14" s="96" t="s">
        <v>265</v>
      </c>
      <c r="E14" s="96"/>
      <c r="F14" s="96">
        <v>1</v>
      </c>
      <c r="G14" s="96" t="s">
        <v>557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2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1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6">
        <f>SUM(J14:M14)</f>
        <v>0</v>
      </c>
      <c r="AX14" s="56">
        <f>SUM(Q14:V14)</f>
        <v>0</v>
      </c>
      <c r="AY14" s="57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96"/>
      <c r="B15" s="96">
        <v>1</v>
      </c>
      <c r="C15" s="96" t="s">
        <v>560</v>
      </c>
      <c r="E15" s="96"/>
      <c r="F15" s="96">
        <v>4</v>
      </c>
      <c r="G15" s="96" t="s">
        <v>26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6">
        <f t="shared" ref="AW15:AW43" si="1">SUM(J15:M15)</f>
        <v>0</v>
      </c>
      <c r="AX15" s="56">
        <f t="shared" ref="AX15:AX43" si="2">SUM(Q15:V15)</f>
        <v>0</v>
      </c>
      <c r="AY15" s="57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96"/>
      <c r="B16" s="96">
        <v>16</v>
      </c>
      <c r="C16" s="96" t="s">
        <v>547</v>
      </c>
      <c r="E16" s="96"/>
      <c r="F16" s="96">
        <v>17</v>
      </c>
      <c r="G16" s="96" t="s">
        <v>559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6">
        <f t="shared" si="1"/>
        <v>0</v>
      </c>
      <c r="AX16" s="56">
        <f t="shared" si="2"/>
        <v>0</v>
      </c>
      <c r="AY16" s="57" t="str">
        <f t="shared" si="3"/>
        <v/>
      </c>
      <c r="AZ16" s="28">
        <f t="shared" si="0"/>
        <v>0</v>
      </c>
      <c r="BA16" s="48" t="s">
        <v>410</v>
      </c>
    </row>
    <row r="17" spans="1:53">
      <c r="A17" s="96"/>
      <c r="B17" s="96">
        <v>17</v>
      </c>
      <c r="C17" s="96" t="s">
        <v>265</v>
      </c>
      <c r="E17" s="96"/>
      <c r="F17" s="96">
        <v>10</v>
      </c>
      <c r="G17" s="96" t="s">
        <v>427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6">
        <f t="shared" si="1"/>
        <v>0</v>
      </c>
      <c r="AX17" s="56">
        <f t="shared" si="2"/>
        <v>0</v>
      </c>
      <c r="AY17" s="57" t="str">
        <f t="shared" si="3"/>
        <v/>
      </c>
      <c r="AZ17" s="28">
        <f t="shared" si="0"/>
        <v>0</v>
      </c>
      <c r="BA17" s="48">
        <v>2</v>
      </c>
    </row>
    <row r="18" spans="1:53">
      <c r="A18" s="96"/>
      <c r="B18" s="96">
        <v>1</v>
      </c>
      <c r="C18" s="96" t="s">
        <v>557</v>
      </c>
      <c r="E18" s="96"/>
      <c r="F18" s="96">
        <v>4</v>
      </c>
      <c r="G18" s="96" t="s">
        <v>557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1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6">
        <f t="shared" si="1"/>
        <v>0</v>
      </c>
      <c r="AX18" s="56">
        <f t="shared" si="2"/>
        <v>1</v>
      </c>
      <c r="AY18" s="57">
        <f t="shared" si="3"/>
        <v>0</v>
      </c>
      <c r="AZ18" s="28">
        <f t="shared" si="0"/>
        <v>0</v>
      </c>
      <c r="BA18" s="48">
        <v>3</v>
      </c>
    </row>
    <row r="19" spans="1:53">
      <c r="A19" s="96"/>
      <c r="B19" s="96">
        <v>12</v>
      </c>
      <c r="C19" s="96" t="s">
        <v>133</v>
      </c>
      <c r="E19" s="96"/>
      <c r="F19" s="96">
        <v>16</v>
      </c>
      <c r="G19" s="96" t="s">
        <v>17</v>
      </c>
      <c r="I19" s="23">
        <v>4</v>
      </c>
      <c r="J19" s="4">
        <f>COUNTIFS(($B$2:$B$71):($F$2:$F$71),I19,($C$2:$C$71):($G$2:$G$71),$J$12)</f>
        <v>5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1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1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3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1</v>
      </c>
      <c r="AA19" s="6">
        <f>COUNTIFS(($B$2:$B$71):($F$2:$F$71),I19,($C$2:$C$71):($G$2:$G$71),$AA$12)</f>
        <v>1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1</v>
      </c>
      <c r="AD19" s="6">
        <f>COUNTIFS(($B$2:$B$71):($F$2:$F$71),I19,($C$2:$C$71):($G$2:$G$71),$AD$12)</f>
        <v>1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1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1</v>
      </c>
      <c r="AO19" s="7">
        <f>COUNTIFS(($B$2:$B$71):($F$2:$F$71),I19,($C$2:$C$71):($G$2:$G$71),$AO$12)</f>
        <v>1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4</v>
      </c>
      <c r="AU19" s="8">
        <f>COUNTIFS(($B$2:$B$71):($F$2:$F$71),I19,($C$2:$C$71):($G$2:$G$71),$AU$12)</f>
        <v>0</v>
      </c>
      <c r="AV19" s="17"/>
      <c r="AW19" s="56">
        <f t="shared" si="1"/>
        <v>5</v>
      </c>
      <c r="AX19" s="56">
        <f t="shared" si="2"/>
        <v>4</v>
      </c>
      <c r="AY19" s="57">
        <f t="shared" si="3"/>
        <v>0.55555555555555558</v>
      </c>
      <c r="AZ19" s="28">
        <f t="shared" si="0"/>
        <v>1</v>
      </c>
      <c r="BA19" s="48">
        <v>4</v>
      </c>
    </row>
    <row r="20" spans="1:53">
      <c r="A20" s="96"/>
      <c r="B20" s="96">
        <v>11</v>
      </c>
      <c r="C20" s="96" t="s">
        <v>152</v>
      </c>
      <c r="E20" s="96"/>
      <c r="F20" s="96">
        <v>9</v>
      </c>
      <c r="G20" s="96" t="s">
        <v>258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1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6">
        <f t="shared" si="1"/>
        <v>0</v>
      </c>
      <c r="AX20" s="56">
        <f t="shared" si="2"/>
        <v>0</v>
      </c>
      <c r="AY20" s="57" t="str">
        <f t="shared" si="3"/>
        <v/>
      </c>
      <c r="AZ20" s="28">
        <f t="shared" si="0"/>
        <v>0</v>
      </c>
      <c r="BA20" s="48">
        <v>5</v>
      </c>
    </row>
    <row r="21" spans="1:53">
      <c r="A21" s="96"/>
      <c r="B21" s="96">
        <v>17</v>
      </c>
      <c r="C21" s="96" t="s">
        <v>560</v>
      </c>
      <c r="E21" s="96"/>
      <c r="F21" s="96">
        <v>18</v>
      </c>
      <c r="G21" s="96" t="s">
        <v>560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6">
        <f t="shared" si="1"/>
        <v>0</v>
      </c>
      <c r="AX21" s="56">
        <f t="shared" si="2"/>
        <v>0</v>
      </c>
      <c r="AY21" s="57" t="str">
        <f t="shared" si="3"/>
        <v/>
      </c>
      <c r="AZ21" s="28">
        <f t="shared" si="0"/>
        <v>0</v>
      </c>
      <c r="BA21" s="48">
        <v>6</v>
      </c>
    </row>
    <row r="22" spans="1:53">
      <c r="A22" s="96"/>
      <c r="B22" s="96">
        <v>16</v>
      </c>
      <c r="C22" s="96" t="s">
        <v>265</v>
      </c>
      <c r="E22" s="96"/>
      <c r="F22" s="96">
        <v>12</v>
      </c>
      <c r="G22" s="96" t="s">
        <v>559</v>
      </c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6">
        <f t="shared" si="1"/>
        <v>0</v>
      </c>
      <c r="AX22" s="56">
        <f t="shared" si="2"/>
        <v>0</v>
      </c>
      <c r="AY22" s="57" t="str">
        <f t="shared" si="3"/>
        <v/>
      </c>
      <c r="AZ22" s="28">
        <f t="shared" si="0"/>
        <v>0</v>
      </c>
      <c r="BA22" s="48">
        <v>7</v>
      </c>
    </row>
    <row r="23" spans="1:53">
      <c r="A23" s="96"/>
      <c r="B23" s="96">
        <v>11</v>
      </c>
      <c r="C23" s="96" t="s">
        <v>134</v>
      </c>
      <c r="E23" s="96"/>
      <c r="F23" s="96">
        <v>10</v>
      </c>
      <c r="G23" s="96" t="s">
        <v>17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6">
        <f t="shared" si="1"/>
        <v>0</v>
      </c>
      <c r="AX23" s="56">
        <f t="shared" si="2"/>
        <v>0</v>
      </c>
      <c r="AY23" s="57" t="str">
        <f t="shared" si="3"/>
        <v/>
      </c>
      <c r="AZ23" s="28">
        <f t="shared" si="0"/>
        <v>0</v>
      </c>
      <c r="BA23" s="48">
        <v>8</v>
      </c>
    </row>
    <row r="24" spans="1:53">
      <c r="A24" s="96"/>
      <c r="B24" s="96">
        <v>12</v>
      </c>
      <c r="C24" s="96" t="s">
        <v>129</v>
      </c>
      <c r="E24" s="96"/>
      <c r="F24" s="96">
        <v>10</v>
      </c>
      <c r="G24" s="96" t="s">
        <v>258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1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1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6">
        <f t="shared" si="1"/>
        <v>0</v>
      </c>
      <c r="AX24" s="56">
        <f t="shared" si="2"/>
        <v>1</v>
      </c>
      <c r="AY24" s="57">
        <f t="shared" si="3"/>
        <v>0</v>
      </c>
      <c r="AZ24" s="28">
        <f t="shared" si="0"/>
        <v>0</v>
      </c>
      <c r="BA24" s="48">
        <v>9</v>
      </c>
    </row>
    <row r="25" spans="1:53">
      <c r="A25" s="96"/>
      <c r="B25" s="96">
        <v>4</v>
      </c>
      <c r="C25" s="96" t="s">
        <v>135</v>
      </c>
      <c r="E25" s="96"/>
      <c r="F25" s="96">
        <v>16</v>
      </c>
      <c r="G25" s="96" t="s">
        <v>561</v>
      </c>
      <c r="I25" s="23">
        <v>10</v>
      </c>
      <c r="J25" s="4">
        <f>COUNTIFS(($B$2:$B$71):($F$2:$F$71),I25,($C$2:$C$71):($G$2:$G$71),$J$12)</f>
        <v>2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2</v>
      </c>
      <c r="P25" s="4"/>
      <c r="Q25" s="5">
        <f>COUNTIFS(($B$2:$B$71):($F$2:$F$71),I25,($C$2:$C$71):($G$2:$G$71),$Q$12)</f>
        <v>1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1</v>
      </c>
      <c r="U25" s="5">
        <f>COUNTIFS(($B$2:$B$71):($F$2:$F$71),I25,($C$2:$C$71):($G$2:$G$71),$U$12)</f>
        <v>1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1</v>
      </c>
      <c r="Z25" s="6">
        <f>COUNTIFS(($B$2:$B$71):($F$2:$F$71),I25,($C$2:$C$71):($G$2:$G$71),$Z$12)</f>
        <v>1</v>
      </c>
      <c r="AA25" s="6">
        <f>COUNTIFS(($B$2:$B$71):($F$2:$F$71),I25,($C$2:$C$71):($G$2:$G$71),$AA$12)</f>
        <v>1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2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1</v>
      </c>
      <c r="AO25" s="7">
        <f>COUNTIFS(($B$2:$B$71):($F$2:$F$71),I25,($C$2:$C$71):($G$2:$G$71),$AO$12)</f>
        <v>1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56">
        <f t="shared" si="1"/>
        <v>2</v>
      </c>
      <c r="AX25" s="56">
        <f t="shared" si="2"/>
        <v>3</v>
      </c>
      <c r="AY25" s="57">
        <f t="shared" si="3"/>
        <v>0.4</v>
      </c>
      <c r="AZ25" s="28">
        <f t="shared" si="0"/>
        <v>1</v>
      </c>
      <c r="BA25" s="48">
        <v>10</v>
      </c>
    </row>
    <row r="26" spans="1:53">
      <c r="A26" s="96">
        <v>2</v>
      </c>
      <c r="B26" s="96">
        <v>4</v>
      </c>
      <c r="C26" s="96" t="s">
        <v>269</v>
      </c>
      <c r="E26" s="96"/>
      <c r="F26" s="96">
        <v>11</v>
      </c>
      <c r="G26" s="96" t="s">
        <v>559</v>
      </c>
      <c r="I26" s="23">
        <v>11</v>
      </c>
      <c r="J26" s="4">
        <f>COUNTIFS(($B$2:$B$71):($F$2:$F$71),I26,($C$2:$C$71):($G$2:$G$71),$J$12)</f>
        <v>3</v>
      </c>
      <c r="K26" s="4">
        <f>COUNTIFS(($B$2:$B$71):($F$2:$F$71),I26,($C$2:$C$71):($G$2:$G$71),$K$12)</f>
        <v>1</v>
      </c>
      <c r="L26" s="4">
        <f>COUNTIFS(($B$2:$B$71):($F$2:$F$71),I26,($C$2:$C$71):($G$2:$G$71),$L$12)</f>
        <v>1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2</v>
      </c>
      <c r="P26" s="4"/>
      <c r="Q26" s="5">
        <f>COUNTIFS(($B$2:$B$71):($F$2:$F$71),I26,($C$2:$C$71):($G$2:$G$71),$Q$12)</f>
        <v>1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1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4</v>
      </c>
      <c r="Y26" s="6">
        <f>COUNTIFS(($B$2:$B$71):($F$2:$F$71),I26,($C$2:$C$71):($G$2:$G$71),$Y$12)</f>
        <v>1</v>
      </c>
      <c r="Z26" s="6">
        <f>COUNTIFS(($B$2:$B$71):($F$2:$F$71),I26,($C$2:$C$71):($G$2:$G$71),$Z$12)</f>
        <v>1</v>
      </c>
      <c r="AA26" s="6">
        <f>COUNTIFS(($B$2:$B$71):($F$2:$F$71),I26,($C$2:$C$71):($G$2:$G$71),$AA$12)</f>
        <v>3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2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1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1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1</v>
      </c>
      <c r="AO26" s="7">
        <f>COUNTIFS(($B$2:$B$71):($F$2:$F$71),I26,($C$2:$C$71):($G$2:$G$71),$AO$12)</f>
        <v>1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6">
        <f t="shared" si="1"/>
        <v>5</v>
      </c>
      <c r="AX26" s="56">
        <f t="shared" si="2"/>
        <v>2</v>
      </c>
      <c r="AY26" s="57">
        <f t="shared" si="3"/>
        <v>0.7142857142857143</v>
      </c>
      <c r="AZ26" s="28">
        <f t="shared" si="0"/>
        <v>1</v>
      </c>
      <c r="BA26" s="48">
        <v>11</v>
      </c>
    </row>
    <row r="27" spans="1:53">
      <c r="A27" s="96"/>
      <c r="B27" s="96">
        <v>11</v>
      </c>
      <c r="C27" s="96" t="s">
        <v>250</v>
      </c>
      <c r="E27" s="96"/>
      <c r="F27" s="96">
        <v>17</v>
      </c>
      <c r="G27" s="96" t="s">
        <v>250</v>
      </c>
      <c r="I27" s="23">
        <v>12</v>
      </c>
      <c r="J27" s="4">
        <f>COUNTIFS(($B$2:$B$71):($F$2:$F$71),I27,($C$2:$C$71):($G$2:$G$71),$J$12)</f>
        <v>1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2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1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2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6">
        <f t="shared" si="1"/>
        <v>1</v>
      </c>
      <c r="AX27" s="56">
        <f t="shared" si="2"/>
        <v>0</v>
      </c>
      <c r="AY27" s="57">
        <f t="shared" si="3"/>
        <v>1</v>
      </c>
      <c r="AZ27" s="28">
        <f t="shared" si="0"/>
        <v>1</v>
      </c>
      <c r="BA27" s="48">
        <v>12</v>
      </c>
    </row>
    <row r="28" spans="1:53">
      <c r="A28" s="96"/>
      <c r="B28" s="96">
        <v>11</v>
      </c>
      <c r="C28" s="96" t="s">
        <v>557</v>
      </c>
      <c r="E28" s="96"/>
      <c r="F28" s="96">
        <v>17</v>
      </c>
      <c r="G28" s="96" t="s">
        <v>557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6">
        <f t="shared" si="1"/>
        <v>0</v>
      </c>
      <c r="AX28" s="56">
        <f t="shared" si="2"/>
        <v>0</v>
      </c>
      <c r="AY28" s="57" t="str">
        <f t="shared" si="3"/>
        <v/>
      </c>
      <c r="AZ28" s="28">
        <f t="shared" si="0"/>
        <v>0</v>
      </c>
      <c r="BA28" s="48">
        <v>13</v>
      </c>
    </row>
    <row r="29" spans="1:53">
      <c r="A29" s="96"/>
      <c r="B29" s="96">
        <v>10</v>
      </c>
      <c r="C29" s="96" t="s">
        <v>250</v>
      </c>
      <c r="E29" s="96">
        <v>4</v>
      </c>
      <c r="F29" s="96">
        <v>4</v>
      </c>
      <c r="G29" s="96" t="s">
        <v>269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1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2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6">
        <f t="shared" si="1"/>
        <v>0</v>
      </c>
      <c r="AX29" s="56">
        <f t="shared" si="2"/>
        <v>0</v>
      </c>
      <c r="AY29" s="57" t="str">
        <f t="shared" si="3"/>
        <v/>
      </c>
      <c r="AZ29" s="28">
        <f t="shared" si="0"/>
        <v>0</v>
      </c>
      <c r="BA29" s="48">
        <v>14</v>
      </c>
    </row>
    <row r="30" spans="1:53">
      <c r="A30" s="96"/>
      <c r="B30" s="96">
        <v>15</v>
      </c>
      <c r="C30" s="96" t="s">
        <v>557</v>
      </c>
      <c r="E30" s="96"/>
      <c r="F30" s="96">
        <v>11</v>
      </c>
      <c r="G30" s="96" t="s">
        <v>27</v>
      </c>
      <c r="I30" s="23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1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6">
        <f t="shared" si="1"/>
        <v>0</v>
      </c>
      <c r="AX30" s="56">
        <f t="shared" si="2"/>
        <v>0</v>
      </c>
      <c r="AY30" s="57" t="str">
        <f t="shared" si="3"/>
        <v/>
      </c>
      <c r="AZ30" s="28">
        <f t="shared" si="0"/>
        <v>0</v>
      </c>
      <c r="BA30" s="48">
        <v>15</v>
      </c>
    </row>
    <row r="31" spans="1:53">
      <c r="A31" s="96"/>
      <c r="B31" s="96">
        <v>4</v>
      </c>
      <c r="C31" s="96" t="s">
        <v>17</v>
      </c>
      <c r="E31" s="96"/>
      <c r="F31" s="96">
        <v>11</v>
      </c>
      <c r="G31" s="96" t="s">
        <v>268</v>
      </c>
      <c r="I31" s="23">
        <v>16</v>
      </c>
      <c r="J31" s="4">
        <f>COUNTIFS(($B$2:$B$71):($F$2:$F$71),I31,($C$2:$C$71):($G$2:$G$71),$J$12)</f>
        <v>2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1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3</v>
      </c>
      <c r="V31" s="5">
        <f>COUNTIFS(($B$2:$B$71):($F$2:$F$71),I31,($C$2:$C$71):($G$2:$G$71),$V$12)</f>
        <v>1</v>
      </c>
      <c r="W31" s="5"/>
      <c r="X31" s="6">
        <f>COUNTIFS(($B$2:$B$71):($F$2:$F$71),I31,($C$2:$C$71):($G$2:$G$71),$X$12)</f>
        <v>1</v>
      </c>
      <c r="Y31" s="6">
        <f>COUNTIFS(($B$2:$B$71):($F$2:$F$71),I31,($C$2:$C$71):($G$2:$G$71),$Y$12)</f>
        <v>0</v>
      </c>
      <c r="Z31" s="6">
        <f>COUNTIFS(($B$2:$B$71):($F$2:$F$71),I31,($C$2:$C$71):($G$2:$G$71),$Z$12)</f>
        <v>1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1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2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6">
        <f t="shared" si="1"/>
        <v>2</v>
      </c>
      <c r="AX31" s="56">
        <f t="shared" si="2"/>
        <v>5</v>
      </c>
      <c r="AY31" s="57">
        <f t="shared" si="3"/>
        <v>0.2857142857142857</v>
      </c>
      <c r="AZ31" s="28">
        <f t="shared" si="0"/>
        <v>1</v>
      </c>
      <c r="BA31" s="48">
        <v>16</v>
      </c>
    </row>
    <row r="32" spans="1:53">
      <c r="A32" s="96"/>
      <c r="B32" s="96">
        <v>4</v>
      </c>
      <c r="C32" s="96" t="s">
        <v>561</v>
      </c>
      <c r="E32" s="96"/>
      <c r="F32" s="96">
        <v>17</v>
      </c>
      <c r="G32" s="96" t="s">
        <v>559</v>
      </c>
      <c r="I32" s="23">
        <v>17</v>
      </c>
      <c r="J32" s="4">
        <f>COUNTIFS(($B$2:$B$71):($F$2:$F$71),I32,($C$2:$C$71):($G$2:$G$71),$J$12)</f>
        <v>1</v>
      </c>
      <c r="K32" s="4">
        <f>COUNTIFS(($B$2:$B$71):($F$2:$F$71),I32,($C$2:$C$71):($G$2:$G$71),$K$12)</f>
        <v>0</v>
      </c>
      <c r="L32" s="4">
        <f>COUNTIFS(($B$2:$B$71):($F$2:$F$71),I32,($C$2:$C$71):($G$2:$G$71),$L$12)</f>
        <v>1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1</v>
      </c>
      <c r="Y32" s="6">
        <f>COUNTIFS(($B$2:$B$71):($F$2:$F$71),I32,($C$2:$C$71):($G$2:$G$71),$Y$12)</f>
        <v>0</v>
      </c>
      <c r="Z32" s="6">
        <f>COUNTIFS(($B$2:$B$71):($F$2:$F$71),I32,($C$2:$C$71):($G$2:$G$71),$Z$12)</f>
        <v>4</v>
      </c>
      <c r="AA32" s="6">
        <f>COUNTIFS(($B$2:$B$71):($F$2:$F$71),I32,($C$2:$C$71):($G$2:$G$71),$AA$12)</f>
        <v>3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1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1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3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6">
        <f t="shared" si="1"/>
        <v>2</v>
      </c>
      <c r="AX32" s="56">
        <f t="shared" si="2"/>
        <v>0</v>
      </c>
      <c r="AY32" s="57">
        <f t="shared" si="3"/>
        <v>1</v>
      </c>
      <c r="AZ32" s="28">
        <f t="shared" si="0"/>
        <v>1</v>
      </c>
      <c r="BA32" s="48">
        <v>17</v>
      </c>
    </row>
    <row r="33" spans="1:53">
      <c r="A33" s="96"/>
      <c r="B33" s="96">
        <v>17</v>
      </c>
      <c r="C33" s="96" t="s">
        <v>265</v>
      </c>
      <c r="E33" s="96"/>
      <c r="F33" s="96">
        <v>11</v>
      </c>
      <c r="G33" s="96" t="s">
        <v>250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1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1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6">
        <f t="shared" si="1"/>
        <v>0</v>
      </c>
      <c r="AX33" s="56">
        <f t="shared" si="2"/>
        <v>0</v>
      </c>
      <c r="AY33" s="57" t="str">
        <f t="shared" si="3"/>
        <v/>
      </c>
      <c r="AZ33" s="28">
        <f t="shared" si="0"/>
        <v>0</v>
      </c>
      <c r="BA33" s="48">
        <v>18</v>
      </c>
    </row>
    <row r="34" spans="1:53">
      <c r="A34" s="96"/>
      <c r="B34" s="96">
        <v>11</v>
      </c>
      <c r="C34" s="96" t="s">
        <v>18</v>
      </c>
      <c r="E34" s="96"/>
      <c r="F34" s="96">
        <v>17</v>
      </c>
      <c r="G34" s="96" t="s">
        <v>557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6">
        <f t="shared" si="1"/>
        <v>0</v>
      </c>
      <c r="AX34" s="56">
        <f t="shared" si="2"/>
        <v>0</v>
      </c>
      <c r="AY34" s="57" t="str">
        <f t="shared" si="3"/>
        <v/>
      </c>
      <c r="AZ34" s="28">
        <f t="shared" si="0"/>
        <v>0</v>
      </c>
      <c r="BA34" s="48">
        <v>19</v>
      </c>
    </row>
    <row r="35" spans="1:53">
      <c r="A35" s="96"/>
      <c r="B35" s="96">
        <v>11</v>
      </c>
      <c r="C35" s="96" t="s">
        <v>19</v>
      </c>
      <c r="E35" s="96"/>
      <c r="F35" s="96">
        <v>4</v>
      </c>
      <c r="G35" s="96" t="s">
        <v>250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6">
        <f t="shared" si="1"/>
        <v>0</v>
      </c>
      <c r="AX35" s="56">
        <f t="shared" si="2"/>
        <v>0</v>
      </c>
      <c r="AY35" s="57" t="str">
        <f t="shared" si="3"/>
        <v/>
      </c>
      <c r="AZ35" s="28">
        <f t="shared" si="0"/>
        <v>0</v>
      </c>
      <c r="BA35" s="48">
        <v>20</v>
      </c>
    </row>
    <row r="36" spans="1:53">
      <c r="A36" s="96"/>
      <c r="B36" s="96">
        <v>17</v>
      </c>
      <c r="C36" s="96" t="s">
        <v>20</v>
      </c>
      <c r="E36" s="96"/>
      <c r="F36" s="96">
        <v>16</v>
      </c>
      <c r="G36" s="96" t="s">
        <v>557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6">
        <f t="shared" si="1"/>
        <v>0</v>
      </c>
      <c r="AX36" s="56">
        <f t="shared" si="2"/>
        <v>0</v>
      </c>
      <c r="AY36" s="57" t="str">
        <f t="shared" si="3"/>
        <v/>
      </c>
      <c r="AZ36" s="28">
        <f t="shared" si="0"/>
        <v>0</v>
      </c>
      <c r="BA36" s="48">
        <v>21</v>
      </c>
    </row>
    <row r="37" spans="1:53">
      <c r="A37" s="96"/>
      <c r="B37" s="96">
        <v>4</v>
      </c>
      <c r="C37" s="96" t="s">
        <v>559</v>
      </c>
      <c r="E37" s="96"/>
      <c r="F37" s="96">
        <v>4</v>
      </c>
      <c r="G37" s="96" t="s">
        <v>28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6">
        <f t="shared" si="1"/>
        <v>0</v>
      </c>
      <c r="AX37" s="56">
        <f t="shared" si="2"/>
        <v>0</v>
      </c>
      <c r="AY37" s="57" t="str">
        <f t="shared" si="3"/>
        <v/>
      </c>
      <c r="AZ37" s="28">
        <f t="shared" si="0"/>
        <v>0</v>
      </c>
      <c r="BA37" s="48">
        <v>22</v>
      </c>
    </row>
    <row r="38" spans="1:53">
      <c r="A38" s="96"/>
      <c r="B38" s="96">
        <v>4</v>
      </c>
      <c r="C38" s="96" t="s">
        <v>21</v>
      </c>
      <c r="E38" s="96"/>
      <c r="F38" s="96">
        <v>4</v>
      </c>
      <c r="G38" s="96" t="s">
        <v>250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6">
        <f t="shared" si="1"/>
        <v>0</v>
      </c>
      <c r="AX38" s="56">
        <f t="shared" si="2"/>
        <v>0</v>
      </c>
      <c r="AY38" s="57" t="str">
        <f t="shared" si="3"/>
        <v/>
      </c>
      <c r="AZ38" s="28">
        <f t="shared" si="0"/>
        <v>0</v>
      </c>
      <c r="BA38" s="48">
        <v>23</v>
      </c>
    </row>
    <row r="39" spans="1:53">
      <c r="A39" s="96"/>
      <c r="B39" s="96">
        <v>17</v>
      </c>
      <c r="C39" s="96" t="s">
        <v>22</v>
      </c>
      <c r="E39" s="96"/>
      <c r="F39" s="96">
        <v>4</v>
      </c>
      <c r="G39" s="96" t="s">
        <v>265</v>
      </c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6">
        <f t="shared" si="1"/>
        <v>0</v>
      </c>
      <c r="AX39" s="56">
        <f t="shared" si="2"/>
        <v>0</v>
      </c>
      <c r="AY39" s="57" t="str">
        <f t="shared" si="3"/>
        <v/>
      </c>
      <c r="AZ39" s="28">
        <f t="shared" si="0"/>
        <v>0</v>
      </c>
      <c r="BA39" s="48">
        <v>24</v>
      </c>
    </row>
    <row r="40" spans="1:53">
      <c r="A40" s="96"/>
      <c r="B40" s="96">
        <v>4</v>
      </c>
      <c r="C40" s="96" t="s">
        <v>250</v>
      </c>
      <c r="E40" s="96"/>
      <c r="F40" s="96">
        <v>10</v>
      </c>
      <c r="G40" s="96" t="s">
        <v>250</v>
      </c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1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1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1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1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1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6">
        <f t="shared" si="1"/>
        <v>1</v>
      </c>
      <c r="AX40" s="56">
        <f t="shared" si="2"/>
        <v>2</v>
      </c>
      <c r="AY40" s="57">
        <f t="shared" si="3"/>
        <v>0.33333333333333331</v>
      </c>
      <c r="AZ40" s="28">
        <f t="shared" si="0"/>
        <v>0</v>
      </c>
      <c r="BA40" s="48">
        <v>25</v>
      </c>
    </row>
    <row r="41" spans="1:53">
      <c r="A41" s="96"/>
      <c r="B41" s="96">
        <v>10</v>
      </c>
      <c r="C41" s="96" t="s">
        <v>130</v>
      </c>
      <c r="E41" s="96"/>
      <c r="F41" s="96">
        <v>11</v>
      </c>
      <c r="G41" s="96" t="s">
        <v>547</v>
      </c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6">
        <f t="shared" si="1"/>
        <v>0</v>
      </c>
      <c r="AX41" s="56">
        <f t="shared" si="2"/>
        <v>0</v>
      </c>
      <c r="AY41" s="57" t="str">
        <f t="shared" si="3"/>
        <v/>
      </c>
      <c r="AZ41" s="28">
        <f t="shared" si="0"/>
        <v>0</v>
      </c>
      <c r="BA41" s="48">
        <v>26</v>
      </c>
    </row>
    <row r="42" spans="1:53">
      <c r="A42" s="96"/>
      <c r="B42" s="96">
        <v>17</v>
      </c>
      <c r="C42" s="96" t="s">
        <v>23</v>
      </c>
      <c r="E42" s="96"/>
      <c r="F42" s="96">
        <v>11</v>
      </c>
      <c r="G42" s="96" t="s">
        <v>258</v>
      </c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6">
        <f t="shared" si="1"/>
        <v>0</v>
      </c>
      <c r="AX42" s="56">
        <f t="shared" si="2"/>
        <v>0</v>
      </c>
      <c r="AY42" s="57" t="str">
        <f t="shared" si="3"/>
        <v/>
      </c>
      <c r="AZ42" s="28">
        <f t="shared" si="0"/>
        <v>0</v>
      </c>
      <c r="BA42" s="48">
        <v>27</v>
      </c>
    </row>
    <row r="43" spans="1:53">
      <c r="A43" s="96"/>
      <c r="B43" s="96">
        <v>11</v>
      </c>
      <c r="C43" s="96" t="s">
        <v>228</v>
      </c>
      <c r="E43" s="96"/>
      <c r="F43" s="96">
        <v>17</v>
      </c>
      <c r="G43" s="96" t="s">
        <v>257</v>
      </c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6">
        <f t="shared" si="1"/>
        <v>0</v>
      </c>
      <c r="AX43" s="56">
        <f t="shared" si="2"/>
        <v>0</v>
      </c>
      <c r="AY43" s="57" t="str">
        <f t="shared" si="3"/>
        <v/>
      </c>
      <c r="AZ43" s="28">
        <f t="shared" si="0"/>
        <v>0</v>
      </c>
      <c r="BA43" s="48">
        <v>28</v>
      </c>
    </row>
    <row r="44" spans="1:53">
      <c r="A44" s="96"/>
      <c r="B44" s="96">
        <v>11</v>
      </c>
      <c r="C44" s="96" t="s">
        <v>318</v>
      </c>
      <c r="E44" s="96"/>
      <c r="F44" s="96">
        <v>17</v>
      </c>
      <c r="G44" s="96" t="s">
        <v>29</v>
      </c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107"/>
      <c r="AX44" s="107"/>
      <c r="AY44" s="108"/>
      <c r="AZ44" s="26"/>
    </row>
    <row r="45" spans="1:53">
      <c r="A45" s="96"/>
      <c r="B45" s="96">
        <v>10</v>
      </c>
      <c r="C45" s="96" t="s">
        <v>559</v>
      </c>
      <c r="E45" s="96"/>
      <c r="F45" s="96">
        <v>10</v>
      </c>
      <c r="G45" s="96" t="s">
        <v>30</v>
      </c>
      <c r="I45" s="34" t="s">
        <v>411</v>
      </c>
      <c r="J45" s="4">
        <f>SUM(J14:J43)</f>
        <v>14</v>
      </c>
      <c r="K45" s="4">
        <f t="shared" ref="K45:AU45" si="4">SUM(K14:K43)</f>
        <v>1</v>
      </c>
      <c r="L45" s="4">
        <f t="shared" si="4"/>
        <v>3</v>
      </c>
      <c r="M45" s="4">
        <f t="shared" si="4"/>
        <v>0</v>
      </c>
      <c r="N45" s="4">
        <f t="shared" si="4"/>
        <v>0</v>
      </c>
      <c r="O45" s="4">
        <f t="shared" si="4"/>
        <v>5</v>
      </c>
      <c r="P45" s="4"/>
      <c r="Q45" s="5">
        <f t="shared" si="4"/>
        <v>3</v>
      </c>
      <c r="R45" s="5">
        <f t="shared" si="4"/>
        <v>2</v>
      </c>
      <c r="S45" s="5">
        <f t="shared" si="4"/>
        <v>0</v>
      </c>
      <c r="T45" s="5">
        <f t="shared" si="4"/>
        <v>1</v>
      </c>
      <c r="U45" s="5">
        <f t="shared" si="4"/>
        <v>11</v>
      </c>
      <c r="V45" s="5">
        <f t="shared" si="4"/>
        <v>1</v>
      </c>
      <c r="W45" s="5"/>
      <c r="X45" s="6">
        <f t="shared" si="4"/>
        <v>9</v>
      </c>
      <c r="Y45" s="6">
        <f t="shared" si="4"/>
        <v>2</v>
      </c>
      <c r="Z45" s="6">
        <f t="shared" si="4"/>
        <v>12</v>
      </c>
      <c r="AA45" s="6">
        <f t="shared" si="4"/>
        <v>9</v>
      </c>
      <c r="AB45" s="6">
        <f t="shared" si="4"/>
        <v>0</v>
      </c>
      <c r="AC45" s="6">
        <f t="shared" si="4"/>
        <v>2</v>
      </c>
      <c r="AD45" s="6">
        <f t="shared" si="4"/>
        <v>1</v>
      </c>
      <c r="AE45" s="6"/>
      <c r="AF45" s="7">
        <f t="shared" si="4"/>
        <v>0</v>
      </c>
      <c r="AG45" s="7">
        <f t="shared" si="4"/>
        <v>3</v>
      </c>
      <c r="AH45" s="7">
        <f t="shared" si="4"/>
        <v>0</v>
      </c>
      <c r="AI45" s="7">
        <f t="shared" si="4"/>
        <v>4</v>
      </c>
      <c r="AJ45" s="7">
        <f t="shared" si="4"/>
        <v>0</v>
      </c>
      <c r="AK45" s="7">
        <f t="shared" si="4"/>
        <v>5</v>
      </c>
      <c r="AL45" s="7">
        <f t="shared" si="4"/>
        <v>0</v>
      </c>
      <c r="AM45" s="7">
        <f t="shared" si="4"/>
        <v>0</v>
      </c>
      <c r="AN45" s="7">
        <f t="shared" si="4"/>
        <v>9</v>
      </c>
      <c r="AO45" s="7">
        <f t="shared" si="4"/>
        <v>9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4</v>
      </c>
      <c r="AU45" s="8">
        <f t="shared" si="4"/>
        <v>0</v>
      </c>
      <c r="AV45" s="17"/>
      <c r="AW45" s="56">
        <f t="shared" ref="AW45:AX45" si="5">SUM(AW14:AW43)</f>
        <v>18</v>
      </c>
      <c r="AX45" s="56">
        <f t="shared" si="5"/>
        <v>18</v>
      </c>
      <c r="AY45" s="57">
        <f>AW45/(AW45+AX45)</f>
        <v>0.5</v>
      </c>
      <c r="AZ45" s="28">
        <f>SUM(AZ14:AZ43)</f>
        <v>7</v>
      </c>
    </row>
    <row r="46" spans="1:53">
      <c r="A46" s="96"/>
      <c r="B46" s="96">
        <v>4</v>
      </c>
      <c r="C46" s="96" t="s">
        <v>24</v>
      </c>
      <c r="E46" s="96"/>
      <c r="F46" s="96">
        <v>5</v>
      </c>
      <c r="G46" s="96" t="s">
        <v>557</v>
      </c>
    </row>
    <row r="47" spans="1:53">
      <c r="A47" s="96"/>
      <c r="B47" s="96">
        <v>4</v>
      </c>
      <c r="C47" s="96" t="s">
        <v>561</v>
      </c>
      <c r="E47" s="96"/>
      <c r="F47" s="96">
        <v>11</v>
      </c>
      <c r="G47" s="96" t="s">
        <v>31</v>
      </c>
    </row>
    <row r="48" spans="1:53">
      <c r="A48" s="96"/>
      <c r="B48" s="96">
        <v>18</v>
      </c>
      <c r="C48" s="96" t="s">
        <v>265</v>
      </c>
      <c r="E48" s="96"/>
      <c r="F48" s="96">
        <v>25</v>
      </c>
      <c r="G48" s="96" t="s">
        <v>32</v>
      </c>
      <c r="I48" s="101"/>
      <c r="J48" s="101"/>
      <c r="X48" s="95" t="s">
        <v>453</v>
      </c>
      <c r="AB48" s="147">
        <f>X45</f>
        <v>9</v>
      </c>
      <c r="AC48" s="147"/>
    </row>
    <row r="49" spans="1:48">
      <c r="A49" s="96"/>
      <c r="B49" s="96">
        <v>16</v>
      </c>
      <c r="C49" s="96" t="s">
        <v>250</v>
      </c>
      <c r="E49" s="96"/>
      <c r="F49" s="96">
        <v>3</v>
      </c>
      <c r="G49" s="96" t="s">
        <v>33</v>
      </c>
      <c r="I49" s="49"/>
      <c r="J49" s="49"/>
      <c r="X49" s="95" t="s">
        <v>1</v>
      </c>
      <c r="AB49" s="147">
        <f>L45</f>
        <v>3</v>
      </c>
      <c r="AC49" s="147"/>
    </row>
    <row r="50" spans="1:48">
      <c r="A50" s="96"/>
      <c r="B50" s="96"/>
      <c r="C50" s="96"/>
      <c r="E50" s="96"/>
      <c r="F50" s="96">
        <v>12</v>
      </c>
      <c r="G50" s="96" t="s">
        <v>257</v>
      </c>
      <c r="I50" s="101"/>
      <c r="J50" s="101"/>
      <c r="K50" s="97"/>
      <c r="X50" s="95" t="s">
        <v>342</v>
      </c>
      <c r="AB50" s="146">
        <f>AB49/AB48</f>
        <v>0.33333333333333331</v>
      </c>
      <c r="AC50" s="146"/>
    </row>
    <row r="51" spans="1:48">
      <c r="A51" s="96"/>
      <c r="B51" s="96"/>
      <c r="C51" s="96"/>
      <c r="E51" s="96"/>
      <c r="F51" s="96">
        <v>12</v>
      </c>
      <c r="G51" s="96" t="s">
        <v>135</v>
      </c>
      <c r="AV51" s="98"/>
    </row>
    <row r="52" spans="1:48">
      <c r="A52" s="96"/>
      <c r="B52" s="96"/>
      <c r="C52" s="96"/>
      <c r="E52" s="96"/>
      <c r="F52" s="96">
        <v>11</v>
      </c>
      <c r="G52" s="96" t="s">
        <v>130</v>
      </c>
      <c r="AV52" s="98"/>
    </row>
    <row r="53" spans="1:48">
      <c r="A53" s="96"/>
      <c r="B53" s="96"/>
      <c r="C53" s="96"/>
      <c r="E53" s="96"/>
      <c r="F53" s="96">
        <v>11</v>
      </c>
      <c r="G53" s="96" t="s">
        <v>559</v>
      </c>
      <c r="I53" s="148" t="s">
        <v>412</v>
      </c>
      <c r="J53" s="148"/>
      <c r="K53" s="148" t="s">
        <v>413</v>
      </c>
      <c r="L53" s="148"/>
      <c r="AV53" s="98"/>
    </row>
    <row r="54" spans="1:48">
      <c r="A54" s="96"/>
      <c r="B54" s="96"/>
      <c r="C54" s="96"/>
      <c r="E54" s="96"/>
      <c r="F54" s="96">
        <v>14</v>
      </c>
      <c r="G54" s="96" t="s">
        <v>257</v>
      </c>
      <c r="AV54" s="98"/>
    </row>
    <row r="55" spans="1:48">
      <c r="A55" s="96"/>
      <c r="B55" s="96"/>
      <c r="C55" s="96"/>
      <c r="E55" s="96"/>
      <c r="F55" s="96">
        <v>11</v>
      </c>
      <c r="G55" s="96" t="s">
        <v>561</v>
      </c>
      <c r="AV55" s="98"/>
    </row>
    <row r="56" spans="1:48">
      <c r="A56" s="96"/>
      <c r="B56" s="96"/>
      <c r="C56" s="96"/>
      <c r="E56" s="96"/>
      <c r="F56" s="96">
        <v>25</v>
      </c>
      <c r="G56" s="96" t="s">
        <v>268</v>
      </c>
      <c r="I56" s="101"/>
      <c r="J56" s="101"/>
      <c r="K56" s="101"/>
      <c r="L56" s="101"/>
      <c r="AV56" s="98"/>
    </row>
    <row r="57" spans="1:48">
      <c r="A57" s="96"/>
      <c r="B57" s="96"/>
      <c r="C57" s="96"/>
      <c r="E57" s="96"/>
      <c r="F57" s="96">
        <v>11</v>
      </c>
      <c r="G57" s="96" t="s">
        <v>349</v>
      </c>
      <c r="I57" s="101"/>
      <c r="J57" s="101"/>
      <c r="K57" s="101"/>
      <c r="L57" s="101"/>
      <c r="AV57" s="98"/>
    </row>
    <row r="58" spans="1:48">
      <c r="A58" s="96"/>
      <c r="B58" s="96"/>
      <c r="C58" s="96"/>
      <c r="E58" s="96"/>
      <c r="F58" s="96">
        <v>11</v>
      </c>
      <c r="G58" s="96" t="s">
        <v>547</v>
      </c>
      <c r="I58" s="101"/>
      <c r="J58" s="101"/>
      <c r="K58" s="101"/>
      <c r="L58" s="101"/>
      <c r="AV58" s="98"/>
    </row>
    <row r="59" spans="1:48">
      <c r="A59" s="96"/>
      <c r="B59" s="96"/>
      <c r="C59" s="96"/>
      <c r="E59" s="96"/>
      <c r="F59" s="96">
        <v>25</v>
      </c>
      <c r="G59" s="96" t="s">
        <v>152</v>
      </c>
      <c r="AV59" s="98"/>
    </row>
    <row r="60" spans="1:48">
      <c r="A60" s="96"/>
      <c r="B60" s="96"/>
      <c r="C60" s="96"/>
      <c r="E60" s="96"/>
      <c r="F60" s="96">
        <v>25</v>
      </c>
      <c r="G60" s="96" t="s">
        <v>258</v>
      </c>
      <c r="AV60" s="98"/>
    </row>
    <row r="61" spans="1:48">
      <c r="A61" s="96"/>
      <c r="B61" s="96"/>
      <c r="C61" s="96"/>
      <c r="E61" s="96"/>
      <c r="F61" s="96">
        <v>14</v>
      </c>
      <c r="G61" s="96" t="s">
        <v>258</v>
      </c>
      <c r="AV61" s="98"/>
    </row>
    <row r="62" spans="1:48">
      <c r="A62" s="96"/>
      <c r="B62" s="96"/>
      <c r="C62" s="96"/>
      <c r="E62" s="96"/>
      <c r="F62" s="96">
        <v>25</v>
      </c>
      <c r="G62" s="96" t="s">
        <v>427</v>
      </c>
      <c r="AV62" s="98"/>
    </row>
    <row r="63" spans="1:48">
      <c r="A63" s="96"/>
      <c r="B63" s="96"/>
      <c r="C63" s="96"/>
      <c r="E63" s="96"/>
      <c r="F63" s="96">
        <v>14</v>
      </c>
      <c r="G63" s="96" t="s">
        <v>258</v>
      </c>
      <c r="AV63" s="98"/>
    </row>
    <row r="64" spans="1:48">
      <c r="A64" s="96"/>
      <c r="B64" s="96"/>
      <c r="C64" s="96"/>
      <c r="E64" s="96"/>
      <c r="F64" s="96"/>
      <c r="G64" s="96"/>
      <c r="AV64" s="98"/>
    </row>
    <row r="65" spans="1:48">
      <c r="A65" s="96"/>
      <c r="B65" s="96"/>
      <c r="C65" s="96"/>
      <c r="E65" s="96"/>
      <c r="F65" s="96"/>
      <c r="G65" s="96"/>
      <c r="AV65" s="98"/>
    </row>
    <row r="66" spans="1:48">
      <c r="A66" s="96"/>
      <c r="B66" s="96"/>
      <c r="C66" s="96"/>
      <c r="E66" s="96"/>
      <c r="F66" s="96"/>
      <c r="G66" s="96"/>
    </row>
    <row r="67" spans="1:48">
      <c r="A67" s="96"/>
      <c r="B67" s="96"/>
      <c r="C67" s="96"/>
      <c r="E67" s="96"/>
      <c r="F67" s="96"/>
      <c r="G67" s="96"/>
    </row>
    <row r="68" spans="1:48">
      <c r="A68" s="96"/>
      <c r="B68" s="96"/>
      <c r="C68" s="96"/>
      <c r="E68" s="96"/>
      <c r="F68" s="96"/>
      <c r="G68" s="96"/>
    </row>
    <row r="69" spans="1:48">
      <c r="A69" s="96"/>
      <c r="B69" s="96"/>
      <c r="C69" s="96"/>
      <c r="E69" s="96"/>
      <c r="F69" s="96"/>
      <c r="G69" s="96"/>
    </row>
    <row r="70" spans="1:48">
      <c r="A70" s="96"/>
      <c r="B70" s="96"/>
      <c r="C70" s="96"/>
      <c r="E70" s="96"/>
      <c r="F70" s="96"/>
      <c r="G70" s="96"/>
    </row>
    <row r="71" spans="1:48">
      <c r="A71" s="96"/>
      <c r="B71" s="96"/>
      <c r="C71" s="96"/>
      <c r="E71" s="96"/>
      <c r="F71" s="96"/>
      <c r="G71" s="96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F51" sqref="F51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88" customWidth="1"/>
    <col min="16" max="16" width="0.85546875" style="88" customWidth="1"/>
    <col min="17" max="22" width="4.140625" style="88" customWidth="1"/>
    <col min="23" max="23" width="0.85546875" style="88" customWidth="1"/>
    <col min="24" max="30" width="4.140625" style="88" customWidth="1"/>
    <col min="31" max="31" width="0.85546875" style="88" customWidth="1"/>
    <col min="32" max="41" width="4.140625" style="88" customWidth="1"/>
    <col min="42" max="42" width="0.85546875" style="88" customWidth="1"/>
    <col min="43" max="47" width="4.140625" style="88" customWidth="1"/>
    <col min="48" max="48" width="0.85546875" style="93" customWidth="1"/>
    <col min="49" max="50" width="6.7109375" style="88" customWidth="1"/>
    <col min="51" max="51" width="6.7109375" style="87" customWidth="1"/>
    <col min="52" max="52" width="5.7109375" style="88" customWidth="1"/>
    <col min="53" max="53" width="5.7109375" style="93" customWidth="1"/>
    <col min="54" max="16384" width="10.7109375" style="93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553</v>
      </c>
      <c r="J1" s="149"/>
      <c r="K1" s="150">
        <v>20190403.100000001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90">
        <v>1</v>
      </c>
      <c r="B2" s="90">
        <v>4</v>
      </c>
      <c r="C2" s="90" t="s">
        <v>269</v>
      </c>
      <c r="E2" s="90">
        <v>3</v>
      </c>
      <c r="F2" s="90">
        <v>10</v>
      </c>
      <c r="G2" s="90" t="s">
        <v>269</v>
      </c>
      <c r="I2" s="149" t="s">
        <v>554</v>
      </c>
      <c r="J2" s="149"/>
      <c r="K2" s="150" t="s">
        <v>272</v>
      </c>
      <c r="L2" s="150"/>
      <c r="M2" s="150"/>
      <c r="Q2" s="137" t="s">
        <v>149</v>
      </c>
      <c r="R2" s="138"/>
      <c r="S2" s="139"/>
      <c r="T2" s="28">
        <v>13</v>
      </c>
      <c r="U2" s="19" t="str">
        <f>IF(T2&gt;T3,"W","L")</f>
        <v>W</v>
      </c>
      <c r="AF2" s="21" t="s">
        <v>439</v>
      </c>
      <c r="AG2" s="90">
        <v>4</v>
      </c>
      <c r="AH2" s="90">
        <v>10</v>
      </c>
      <c r="AI2" s="90">
        <v>17</v>
      </c>
      <c r="AJ2" s="90">
        <v>16</v>
      </c>
      <c r="AK2" s="90">
        <v>11</v>
      </c>
      <c r="AL2" s="90">
        <v>12</v>
      </c>
      <c r="AM2" s="90">
        <v>1</v>
      </c>
    </row>
    <row r="3" spans="1:53">
      <c r="A3" s="90"/>
      <c r="B3" s="90">
        <v>11</v>
      </c>
      <c r="C3" s="90" t="s">
        <v>351</v>
      </c>
      <c r="E3" s="90"/>
      <c r="F3" s="90">
        <v>11</v>
      </c>
      <c r="G3" s="90" t="s">
        <v>437</v>
      </c>
      <c r="I3" s="149" t="s">
        <v>548</v>
      </c>
      <c r="J3" s="149"/>
      <c r="K3" s="150" t="s">
        <v>350</v>
      </c>
      <c r="L3" s="150"/>
      <c r="M3" s="150"/>
      <c r="Q3" s="140" t="str">
        <f>K2</f>
        <v>Mililani</v>
      </c>
      <c r="R3" s="141"/>
      <c r="S3" s="142"/>
      <c r="T3" s="28">
        <v>3</v>
      </c>
      <c r="U3" s="19" t="str">
        <f>IF(T2&lt;T3,"W","L")</f>
        <v>L</v>
      </c>
      <c r="AF3" s="21" t="s">
        <v>440</v>
      </c>
      <c r="AG3" s="90">
        <v>4</v>
      </c>
      <c r="AH3" s="90">
        <v>10</v>
      </c>
      <c r="AI3" s="90">
        <v>15</v>
      </c>
      <c r="AJ3" s="90">
        <v>16</v>
      </c>
      <c r="AK3" s="90">
        <v>18</v>
      </c>
      <c r="AL3" s="90">
        <v>17</v>
      </c>
      <c r="AM3" s="90">
        <v>1</v>
      </c>
    </row>
    <row r="4" spans="1:53">
      <c r="A4" s="90"/>
      <c r="B4" s="90">
        <v>4</v>
      </c>
      <c r="C4" s="90" t="s">
        <v>428</v>
      </c>
      <c r="E4" s="90"/>
      <c r="F4" s="90">
        <v>11</v>
      </c>
      <c r="G4" s="90" t="s">
        <v>118</v>
      </c>
      <c r="I4" s="149" t="s">
        <v>549</v>
      </c>
      <c r="J4" s="149"/>
      <c r="K4" s="151">
        <v>0.64583333333333337</v>
      </c>
      <c r="L4" s="150"/>
      <c r="M4" s="150"/>
      <c r="AF4" s="21" t="s">
        <v>441</v>
      </c>
      <c r="AG4" s="90">
        <v>15</v>
      </c>
      <c r="AH4" s="90">
        <v>11</v>
      </c>
      <c r="AI4" s="90">
        <v>13</v>
      </c>
      <c r="AJ4" s="90">
        <v>14</v>
      </c>
      <c r="AK4" s="90">
        <v>10</v>
      </c>
      <c r="AL4" s="90">
        <v>12</v>
      </c>
      <c r="AM4" s="90" t="s">
        <v>261</v>
      </c>
    </row>
    <row r="5" spans="1:53">
      <c r="A5" s="90"/>
      <c r="B5" s="90">
        <v>11</v>
      </c>
      <c r="C5" s="90" t="s">
        <v>352</v>
      </c>
      <c r="E5" s="90"/>
      <c r="F5" s="90">
        <v>13</v>
      </c>
      <c r="G5" s="90" t="s">
        <v>421</v>
      </c>
      <c r="AF5" s="21" t="s">
        <v>442</v>
      </c>
      <c r="AG5" s="90">
        <v>14</v>
      </c>
      <c r="AH5" s="90">
        <v>13</v>
      </c>
      <c r="AI5" s="90">
        <v>25</v>
      </c>
      <c r="AJ5" s="90">
        <v>15</v>
      </c>
      <c r="AK5" s="90">
        <v>12</v>
      </c>
      <c r="AL5" s="90">
        <v>8</v>
      </c>
      <c r="AM5" s="90" t="s">
        <v>261</v>
      </c>
    </row>
    <row r="6" spans="1:53">
      <c r="A6" s="90"/>
      <c r="B6" s="90">
        <v>16</v>
      </c>
      <c r="C6" s="90" t="s">
        <v>437</v>
      </c>
      <c r="E6" s="90"/>
      <c r="F6" s="90">
        <v>15</v>
      </c>
      <c r="G6" s="90" t="s">
        <v>437</v>
      </c>
      <c r="AF6" s="21" t="s">
        <v>443</v>
      </c>
      <c r="AG6" s="90"/>
      <c r="AH6" s="90"/>
      <c r="AI6" s="90"/>
      <c r="AJ6" s="90"/>
      <c r="AK6" s="90"/>
      <c r="AL6" s="90"/>
      <c r="AM6" s="90"/>
    </row>
    <row r="7" spans="1:53">
      <c r="A7" s="90"/>
      <c r="B7" s="90">
        <v>16</v>
      </c>
      <c r="C7" s="90" t="s">
        <v>429</v>
      </c>
      <c r="E7" s="90"/>
      <c r="F7" s="90">
        <v>11</v>
      </c>
      <c r="G7" s="90" t="s">
        <v>461</v>
      </c>
      <c r="AF7" s="21" t="s">
        <v>444</v>
      </c>
      <c r="AG7" s="90"/>
      <c r="AH7" s="90"/>
      <c r="AI7" s="90"/>
      <c r="AJ7" s="90"/>
      <c r="AK7" s="90"/>
      <c r="AL7" s="90"/>
      <c r="AM7" s="90"/>
    </row>
    <row r="8" spans="1:53">
      <c r="A8" s="90"/>
      <c r="B8" s="90">
        <v>10</v>
      </c>
      <c r="C8" s="90" t="s">
        <v>334</v>
      </c>
      <c r="E8" s="90"/>
      <c r="F8" s="90">
        <v>11</v>
      </c>
      <c r="G8" s="90" t="s">
        <v>425</v>
      </c>
      <c r="AF8" s="22" t="s">
        <v>445</v>
      </c>
      <c r="AG8" s="90"/>
      <c r="AH8" s="90"/>
      <c r="AI8" s="90"/>
      <c r="AJ8" s="90"/>
      <c r="AK8" s="90"/>
      <c r="AL8" s="90"/>
      <c r="AM8" s="90"/>
    </row>
    <row r="9" spans="1:53">
      <c r="A9" s="90"/>
      <c r="B9" s="90">
        <v>4</v>
      </c>
      <c r="C9" s="90" t="s">
        <v>428</v>
      </c>
      <c r="E9" s="90"/>
      <c r="F9" s="90">
        <v>10</v>
      </c>
      <c r="G9" s="90" t="s">
        <v>424</v>
      </c>
    </row>
    <row r="10" spans="1:53">
      <c r="A10" s="90"/>
      <c r="B10" s="90">
        <v>17</v>
      </c>
      <c r="C10" s="90" t="s">
        <v>428</v>
      </c>
      <c r="E10" s="90"/>
      <c r="F10" s="90">
        <v>11</v>
      </c>
      <c r="G10" s="90" t="s">
        <v>119</v>
      </c>
    </row>
    <row r="11" spans="1:53">
      <c r="A11" s="90"/>
      <c r="B11" s="90">
        <v>16</v>
      </c>
      <c r="C11" s="90" t="s">
        <v>424</v>
      </c>
      <c r="E11" s="90"/>
      <c r="F11" s="90">
        <v>11</v>
      </c>
      <c r="G11" s="90" t="s">
        <v>351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W11" s="93"/>
      <c r="AX11" s="93"/>
      <c r="AY11" s="93"/>
      <c r="AZ11" s="93"/>
    </row>
    <row r="12" spans="1:53">
      <c r="A12" s="90"/>
      <c r="B12" s="90">
        <v>16</v>
      </c>
      <c r="C12" s="90" t="s">
        <v>461</v>
      </c>
      <c r="E12" s="90"/>
      <c r="F12" s="90">
        <v>11</v>
      </c>
      <c r="G12" s="90" t="s">
        <v>424</v>
      </c>
      <c r="I12" s="88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0" t="s">
        <v>124</v>
      </c>
      <c r="AX12" s="50" t="s">
        <v>139</v>
      </c>
      <c r="AY12" s="51" t="s">
        <v>137</v>
      </c>
      <c r="AZ12" s="28" t="s">
        <v>140</v>
      </c>
    </row>
    <row r="13" spans="1:53">
      <c r="A13" s="90"/>
      <c r="B13" s="90">
        <v>16</v>
      </c>
      <c r="C13" s="90" t="s">
        <v>267</v>
      </c>
      <c r="E13" s="90"/>
      <c r="F13" s="90">
        <v>10</v>
      </c>
      <c r="G13" s="90" t="s">
        <v>428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2"/>
      <c r="AX13" s="52"/>
      <c r="AY13" s="53"/>
      <c r="AZ13" s="26"/>
    </row>
    <row r="14" spans="1:53">
      <c r="A14" s="90"/>
      <c r="B14" s="90">
        <v>12</v>
      </c>
      <c r="C14" s="90" t="s">
        <v>258</v>
      </c>
      <c r="E14" s="90"/>
      <c r="F14" s="90">
        <v>16</v>
      </c>
      <c r="G14" s="90" t="s">
        <v>428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1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2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0">
        <f>SUM(J14:M14)</f>
        <v>0</v>
      </c>
      <c r="AX14" s="50">
        <f>SUM(Q14:V14)</f>
        <v>0</v>
      </c>
      <c r="AY14" s="51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90"/>
      <c r="B15" s="90">
        <v>4</v>
      </c>
      <c r="C15" s="90" t="s">
        <v>461</v>
      </c>
      <c r="E15" s="90"/>
      <c r="F15" s="90">
        <v>4</v>
      </c>
      <c r="G15" s="90" t="s">
        <v>437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2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0">
        <f t="shared" ref="AW15:AW43" si="1">SUM(J15:M15)</f>
        <v>0</v>
      </c>
      <c r="AX15" s="50">
        <f t="shared" ref="AX15:AX43" si="2">SUM(Q15:V15)</f>
        <v>0</v>
      </c>
      <c r="AY15" s="51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90"/>
      <c r="B16" s="90">
        <v>11</v>
      </c>
      <c r="C16" s="90" t="s">
        <v>267</v>
      </c>
      <c r="E16" s="90"/>
      <c r="F16" s="90">
        <v>4</v>
      </c>
      <c r="G16" s="90" t="s">
        <v>429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0">
        <f t="shared" si="1"/>
        <v>0</v>
      </c>
      <c r="AX16" s="50">
        <f t="shared" si="2"/>
        <v>0</v>
      </c>
      <c r="AY16" s="51" t="str">
        <f t="shared" si="3"/>
        <v/>
      </c>
      <c r="AZ16" s="28">
        <f t="shared" si="0"/>
        <v>0</v>
      </c>
      <c r="BA16" s="48" t="s">
        <v>410</v>
      </c>
    </row>
    <row r="17" spans="1:53">
      <c r="A17" s="90"/>
      <c r="B17" s="90">
        <v>11</v>
      </c>
      <c r="C17" s="90" t="s">
        <v>267</v>
      </c>
      <c r="E17" s="90"/>
      <c r="F17" s="90">
        <v>16</v>
      </c>
      <c r="G17" s="90" t="s">
        <v>428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0">
        <f t="shared" si="1"/>
        <v>0</v>
      </c>
      <c r="AX17" s="50">
        <f t="shared" si="2"/>
        <v>0</v>
      </c>
      <c r="AY17" s="51" t="str">
        <f t="shared" si="3"/>
        <v/>
      </c>
      <c r="AZ17" s="28">
        <f t="shared" si="0"/>
        <v>0</v>
      </c>
      <c r="BA17" s="48">
        <v>2</v>
      </c>
    </row>
    <row r="18" spans="1:53">
      <c r="A18" s="90"/>
      <c r="B18" s="90">
        <v>4</v>
      </c>
      <c r="C18" s="90" t="s">
        <v>422</v>
      </c>
      <c r="E18" s="90"/>
      <c r="F18" s="90">
        <v>17</v>
      </c>
      <c r="G18" s="90" t="s">
        <v>437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1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0">
        <f t="shared" si="1"/>
        <v>0</v>
      </c>
      <c r="AX18" s="50">
        <f t="shared" si="2"/>
        <v>0</v>
      </c>
      <c r="AY18" s="51" t="str">
        <f t="shared" si="3"/>
        <v/>
      </c>
      <c r="AZ18" s="28">
        <f t="shared" si="0"/>
        <v>0</v>
      </c>
      <c r="BA18" s="48">
        <v>3</v>
      </c>
    </row>
    <row r="19" spans="1:53">
      <c r="A19" s="90"/>
      <c r="B19" s="90">
        <v>17</v>
      </c>
      <c r="C19" s="90" t="s">
        <v>335</v>
      </c>
      <c r="E19" s="90"/>
      <c r="F19" s="90">
        <v>4</v>
      </c>
      <c r="G19" s="90" t="s">
        <v>428</v>
      </c>
      <c r="I19" s="23">
        <v>4</v>
      </c>
      <c r="J19" s="4">
        <f>COUNTIFS(($B$2:$B$71):($F$2:$F$71),I19,($C$2:$C$71):($G$2:$G$71),$J$12)</f>
        <v>4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1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1</v>
      </c>
      <c r="Y19" s="6">
        <f>COUNTIFS(($B$2:$B$71):($F$2:$F$71),I19,($C$2:$C$71):($G$2:$G$71),$Y$12)</f>
        <v>0</v>
      </c>
      <c r="Z19" s="6">
        <f>COUNTIFS(($B$2:$B$71):($F$2:$F$71),I19,($C$2:$C$71):($G$2:$G$71),$Z$12)</f>
        <v>1</v>
      </c>
      <c r="AA19" s="6">
        <f>COUNTIFS(($B$2:$B$71):($F$2:$F$71),I19,($C$2:$C$71):($G$2:$G$71),$AA$12)</f>
        <v>3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1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1</v>
      </c>
      <c r="AU19" s="8">
        <f>COUNTIFS(($B$2:$B$71):($F$2:$F$71),I19,($C$2:$C$71):($G$2:$G$71),$AU$12)</f>
        <v>0</v>
      </c>
      <c r="AV19" s="17"/>
      <c r="AW19" s="50">
        <f t="shared" si="1"/>
        <v>4</v>
      </c>
      <c r="AX19" s="50">
        <f t="shared" si="2"/>
        <v>1</v>
      </c>
      <c r="AY19" s="51">
        <f t="shared" si="3"/>
        <v>0.8</v>
      </c>
      <c r="AZ19" s="28">
        <f t="shared" si="0"/>
        <v>1</v>
      </c>
      <c r="BA19" s="48">
        <v>4</v>
      </c>
    </row>
    <row r="20" spans="1:53">
      <c r="A20" s="90"/>
      <c r="B20" s="90">
        <v>16</v>
      </c>
      <c r="C20" s="90" t="s">
        <v>425</v>
      </c>
      <c r="E20" s="90"/>
      <c r="F20" s="90">
        <v>18</v>
      </c>
      <c r="G20" s="90" t="s">
        <v>437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2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0">
        <f t="shared" si="1"/>
        <v>0</v>
      </c>
      <c r="AX20" s="50">
        <f t="shared" si="2"/>
        <v>0</v>
      </c>
      <c r="AY20" s="51" t="str">
        <f t="shared" si="3"/>
        <v/>
      </c>
      <c r="AZ20" s="28">
        <f t="shared" si="0"/>
        <v>0</v>
      </c>
      <c r="BA20" s="48">
        <v>5</v>
      </c>
    </row>
    <row r="21" spans="1:53">
      <c r="A21" s="90">
        <v>2</v>
      </c>
      <c r="B21" s="90">
        <v>10</v>
      </c>
      <c r="C21" s="90" t="s">
        <v>269</v>
      </c>
      <c r="E21" s="90"/>
      <c r="F21" s="90">
        <v>18</v>
      </c>
      <c r="G21" s="90" t="s">
        <v>454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1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1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0">
        <f t="shared" si="1"/>
        <v>0</v>
      </c>
      <c r="AX21" s="50">
        <f t="shared" si="2"/>
        <v>0</v>
      </c>
      <c r="AY21" s="51" t="str">
        <f t="shared" si="3"/>
        <v/>
      </c>
      <c r="AZ21" s="28">
        <f t="shared" si="0"/>
        <v>0</v>
      </c>
      <c r="BA21" s="48">
        <v>6</v>
      </c>
    </row>
    <row r="22" spans="1:53">
      <c r="A22" s="90"/>
      <c r="B22" s="90">
        <v>17</v>
      </c>
      <c r="C22" s="90" t="s">
        <v>421</v>
      </c>
      <c r="E22" s="90"/>
      <c r="F22" s="90">
        <v>18</v>
      </c>
      <c r="G22" s="90" t="s">
        <v>455</v>
      </c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1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0">
        <f t="shared" si="1"/>
        <v>0</v>
      </c>
      <c r="AX22" s="50">
        <f t="shared" si="2"/>
        <v>1</v>
      </c>
      <c r="AY22" s="51">
        <f t="shared" si="3"/>
        <v>0</v>
      </c>
      <c r="AZ22" s="28">
        <f t="shared" si="0"/>
        <v>0</v>
      </c>
      <c r="BA22" s="48">
        <v>7</v>
      </c>
    </row>
    <row r="23" spans="1:53">
      <c r="A23" s="90"/>
      <c r="B23" s="90">
        <v>18</v>
      </c>
      <c r="C23" s="90" t="s">
        <v>425</v>
      </c>
      <c r="E23" s="90"/>
      <c r="F23" s="90">
        <v>18</v>
      </c>
      <c r="G23" s="90" t="s">
        <v>437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1</v>
      </c>
      <c r="Y23" s="6">
        <f>COUNTIFS(($B$2:$B$71):($F$2:$F$71),I23,($C$2:$C$71):($G$2:$G$71),$Y$12)</f>
        <v>0</v>
      </c>
      <c r="Z23" s="6">
        <f>COUNTIFS(($B$2:$B$71):($F$2:$F$71),I23,($C$2:$C$71):($G$2:$G$71),$Z$12)</f>
        <v>1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0">
        <f t="shared" si="1"/>
        <v>0</v>
      </c>
      <c r="AX23" s="50">
        <f t="shared" si="2"/>
        <v>0</v>
      </c>
      <c r="AY23" s="51" t="str">
        <f t="shared" si="3"/>
        <v/>
      </c>
      <c r="AZ23" s="28">
        <f t="shared" si="0"/>
        <v>0</v>
      </c>
      <c r="BA23" s="48">
        <v>8</v>
      </c>
    </row>
    <row r="24" spans="1:53">
      <c r="A24" s="90"/>
      <c r="B24" s="90">
        <v>16</v>
      </c>
      <c r="C24" s="90" t="s">
        <v>284</v>
      </c>
      <c r="E24" s="90"/>
      <c r="F24" s="90">
        <v>18</v>
      </c>
      <c r="G24" s="90" t="s">
        <v>429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1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1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0">
        <f t="shared" si="1"/>
        <v>0</v>
      </c>
      <c r="AX24" s="50">
        <f t="shared" si="2"/>
        <v>1</v>
      </c>
      <c r="AY24" s="51">
        <f t="shared" si="3"/>
        <v>0</v>
      </c>
      <c r="AZ24" s="28">
        <f t="shared" si="0"/>
        <v>0</v>
      </c>
      <c r="BA24" s="48">
        <v>9</v>
      </c>
    </row>
    <row r="25" spans="1:53">
      <c r="A25" s="90"/>
      <c r="B25" s="90">
        <v>4</v>
      </c>
      <c r="C25" s="90" t="s">
        <v>336</v>
      </c>
      <c r="E25" s="90"/>
      <c r="F25" s="90">
        <v>16</v>
      </c>
      <c r="G25" s="90" t="s">
        <v>427</v>
      </c>
      <c r="I25" s="23">
        <v>10</v>
      </c>
      <c r="J25" s="4">
        <f>COUNTIFS(($B$2:$B$71):($F$2:$F$71),I25,($C$2:$C$71):($G$2:$G$71),$J$12)</f>
        <v>3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2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1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3</v>
      </c>
      <c r="AA25" s="6">
        <f>COUNTIFS(($B$2:$B$71):($F$2:$F$71),I25,($C$2:$C$71):($G$2:$G$71),$AA$12)</f>
        <v>3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2</v>
      </c>
      <c r="AU25" s="8">
        <f>COUNTIFS(($B$2:$B$71):($F$2:$F$71),I25,($C$2:$C$71):($G$2:$G$71),$AU$12)</f>
        <v>0</v>
      </c>
      <c r="AV25" s="17"/>
      <c r="AW25" s="50">
        <f t="shared" si="1"/>
        <v>3</v>
      </c>
      <c r="AX25" s="50">
        <f t="shared" si="2"/>
        <v>1</v>
      </c>
      <c r="AY25" s="51">
        <f t="shared" si="3"/>
        <v>0.75</v>
      </c>
      <c r="AZ25" s="28">
        <f t="shared" si="0"/>
        <v>1</v>
      </c>
      <c r="BA25" s="48">
        <v>10</v>
      </c>
    </row>
    <row r="26" spans="1:53">
      <c r="A26" s="90"/>
      <c r="B26" s="90">
        <v>10</v>
      </c>
      <c r="C26" s="90" t="s">
        <v>428</v>
      </c>
      <c r="E26" s="90"/>
      <c r="F26" s="90">
        <v>18</v>
      </c>
      <c r="G26" s="90" t="s">
        <v>437</v>
      </c>
      <c r="I26" s="23">
        <v>11</v>
      </c>
      <c r="J26" s="4">
        <f>COUNTIFS(($B$2:$B$71):($F$2:$F$71),I26,($C$2:$C$71):($G$2:$G$71),$J$12)</f>
        <v>1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2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1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1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2</v>
      </c>
      <c r="AG26" s="7">
        <f>COUNTIFS(($B$2:$B$71):($F$2:$F$71),I26,($C$2:$C$71):($G$2:$G$71),$AG$12)</f>
        <v>2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1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1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0">
        <f t="shared" si="1"/>
        <v>1</v>
      </c>
      <c r="AX26" s="50">
        <f t="shared" si="2"/>
        <v>1</v>
      </c>
      <c r="AY26" s="51">
        <f t="shared" si="3"/>
        <v>0.5</v>
      </c>
      <c r="AZ26" s="28">
        <f t="shared" si="0"/>
        <v>1</v>
      </c>
      <c r="BA26" s="48">
        <v>11</v>
      </c>
    </row>
    <row r="27" spans="1:53">
      <c r="A27" s="90"/>
      <c r="B27" s="90">
        <v>4</v>
      </c>
      <c r="C27" s="90" t="s">
        <v>108</v>
      </c>
      <c r="E27" s="90"/>
      <c r="F27" s="90">
        <v>3</v>
      </c>
      <c r="G27" s="90" t="s">
        <v>267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1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1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1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1</v>
      </c>
      <c r="AO27" s="7">
        <f>COUNTIFS(($B$2:$B$71):($F$2:$F$71),I27,($C$2:$C$71):($G$2:$G$71),$AO$12)</f>
        <v>1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1</v>
      </c>
      <c r="AU27" s="8">
        <f>COUNTIFS(($B$2:$B$71):($F$2:$F$71),I27,($C$2:$C$71):($G$2:$G$71),$AU$12)</f>
        <v>0</v>
      </c>
      <c r="AV27" s="17"/>
      <c r="AW27" s="50">
        <f t="shared" si="1"/>
        <v>0</v>
      </c>
      <c r="AX27" s="50">
        <f t="shared" si="2"/>
        <v>2</v>
      </c>
      <c r="AY27" s="51">
        <f t="shared" si="3"/>
        <v>0</v>
      </c>
      <c r="AZ27" s="28">
        <f t="shared" si="0"/>
        <v>1</v>
      </c>
      <c r="BA27" s="48">
        <v>12</v>
      </c>
    </row>
    <row r="28" spans="1:53">
      <c r="A28" s="90"/>
      <c r="B28" s="90">
        <v>15</v>
      </c>
      <c r="C28" s="90" t="s">
        <v>109</v>
      </c>
      <c r="E28" s="90">
        <v>4</v>
      </c>
      <c r="F28" s="90">
        <v>12</v>
      </c>
      <c r="G28" s="90" t="s">
        <v>269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1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1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0">
        <f t="shared" si="1"/>
        <v>0</v>
      </c>
      <c r="AX28" s="50">
        <f t="shared" si="2"/>
        <v>0</v>
      </c>
      <c r="AY28" s="51" t="str">
        <f t="shared" si="3"/>
        <v/>
      </c>
      <c r="AZ28" s="28">
        <f t="shared" si="0"/>
        <v>0</v>
      </c>
      <c r="BA28" s="48">
        <v>13</v>
      </c>
    </row>
    <row r="29" spans="1:53">
      <c r="A29" s="90"/>
      <c r="B29" s="90">
        <v>15</v>
      </c>
      <c r="C29" s="90" t="s">
        <v>110</v>
      </c>
      <c r="E29" s="90"/>
      <c r="F29" s="90">
        <v>8</v>
      </c>
      <c r="G29" s="90" t="s">
        <v>422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1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1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0">
        <f t="shared" si="1"/>
        <v>0</v>
      </c>
      <c r="AX29" s="50">
        <f t="shared" si="2"/>
        <v>1</v>
      </c>
      <c r="AY29" s="51">
        <f t="shared" si="3"/>
        <v>0</v>
      </c>
      <c r="AZ29" s="28">
        <f t="shared" si="0"/>
        <v>0</v>
      </c>
      <c r="BA29" s="48">
        <v>14</v>
      </c>
    </row>
    <row r="30" spans="1:53">
      <c r="A30" s="90"/>
      <c r="B30" s="90">
        <v>10</v>
      </c>
      <c r="C30" s="90" t="s">
        <v>437</v>
      </c>
      <c r="E30" s="90"/>
      <c r="F30" s="90">
        <v>12</v>
      </c>
      <c r="G30" s="90" t="s">
        <v>456</v>
      </c>
      <c r="I30" s="23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1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1</v>
      </c>
      <c r="AJ30" s="7">
        <f>COUNTIFS(($B$2:$B$71):($F$2:$F$71),I30,($C$2:$C$71):($G$2:$G$71),$AJ$12)</f>
        <v>1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0">
        <f t="shared" si="1"/>
        <v>0</v>
      </c>
      <c r="AX30" s="50">
        <f t="shared" si="2"/>
        <v>0</v>
      </c>
      <c r="AY30" s="51" t="str">
        <f t="shared" si="3"/>
        <v/>
      </c>
      <c r="AZ30" s="28">
        <f t="shared" si="0"/>
        <v>0</v>
      </c>
      <c r="BA30" s="48">
        <v>15</v>
      </c>
    </row>
    <row r="31" spans="1:53">
      <c r="A31" s="90"/>
      <c r="B31" s="90">
        <v>10</v>
      </c>
      <c r="C31" s="90" t="s">
        <v>429</v>
      </c>
      <c r="E31" s="90"/>
      <c r="F31" s="90">
        <v>8</v>
      </c>
      <c r="G31" s="90" t="s">
        <v>437</v>
      </c>
      <c r="I31" s="23">
        <v>16</v>
      </c>
      <c r="J31" s="4">
        <f>COUNTIFS(($B$2:$B$71):($F$2:$F$71),I31,($C$2:$C$71):($G$2:$G$71),$J$12)</f>
        <v>3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1</v>
      </c>
      <c r="P31" s="4"/>
      <c r="Q31" s="5">
        <f>COUNTIFS(($B$2:$B$71):($F$2:$F$71),I31,($C$2:$C$71):($G$2:$G$71),$Q$12)</f>
        <v>1</v>
      </c>
      <c r="R31" s="5">
        <f>COUNTIFS(($B$2:$B$71):($F$2:$F$71),I31,($C$2:$C$71):($G$2:$G$71),$R$12)</f>
        <v>1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1</v>
      </c>
      <c r="AA31" s="6">
        <f>COUNTIFS(($B$2:$B$71):($F$2:$F$71),I31,($C$2:$C$71):($G$2:$G$71),$AA$12)</f>
        <v>1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1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1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1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0">
        <f t="shared" si="1"/>
        <v>3</v>
      </c>
      <c r="AX31" s="50">
        <f t="shared" si="2"/>
        <v>2</v>
      </c>
      <c r="AY31" s="51">
        <f t="shared" si="3"/>
        <v>0.6</v>
      </c>
      <c r="AZ31" s="28">
        <f t="shared" si="0"/>
        <v>1</v>
      </c>
      <c r="BA31" s="48">
        <v>16</v>
      </c>
    </row>
    <row r="32" spans="1:53">
      <c r="A32" s="90"/>
      <c r="B32" s="90">
        <v>17</v>
      </c>
      <c r="C32" s="90" t="s">
        <v>111</v>
      </c>
      <c r="E32" s="90"/>
      <c r="F32" s="90">
        <v>25</v>
      </c>
      <c r="G32" s="90" t="s">
        <v>267</v>
      </c>
      <c r="I32" s="23">
        <v>17</v>
      </c>
      <c r="J32" s="4">
        <f>COUNTIFS(($B$2:$B$71):($F$2:$F$71),I32,($C$2:$C$71):($G$2:$G$71),$J$12)</f>
        <v>1</v>
      </c>
      <c r="K32" s="4">
        <f>COUNTIFS(($B$2:$B$71):($F$2:$F$71),I32,($C$2:$C$71):($G$2:$G$71),$K$12)</f>
        <v>0</v>
      </c>
      <c r="L32" s="4">
        <f>COUNTIFS(($B$2:$B$71):($F$2:$F$71),I32,($C$2:$C$71):($G$2:$G$71),$L$12)</f>
        <v>1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1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1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1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0">
        <f t="shared" si="1"/>
        <v>2</v>
      </c>
      <c r="AX32" s="50">
        <f t="shared" si="2"/>
        <v>1</v>
      </c>
      <c r="AY32" s="51">
        <f t="shared" si="3"/>
        <v>0.66666666666666663</v>
      </c>
      <c r="AZ32" s="28">
        <f t="shared" si="0"/>
        <v>1</v>
      </c>
      <c r="BA32" s="48">
        <v>17</v>
      </c>
    </row>
    <row r="33" spans="1:53">
      <c r="A33" s="90"/>
      <c r="B33" s="90">
        <v>10</v>
      </c>
      <c r="C33" s="90" t="s">
        <v>437</v>
      </c>
      <c r="E33" s="90"/>
      <c r="F33" s="90">
        <v>12</v>
      </c>
      <c r="G33" s="90" t="s">
        <v>425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1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3</v>
      </c>
      <c r="AA33" s="6">
        <f>COUNTIFS(($B$2:$B$71):($F$2:$F$71),I33,($C$2:$C$71):($G$2:$G$71),$AA$12)</f>
        <v>2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1</v>
      </c>
      <c r="AK33" s="7">
        <f>COUNTIFS(($B$2:$B$71):($F$2:$F$71),I33,($C$2:$C$71):($G$2:$G$71),$AK$12)</f>
        <v>1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2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0">
        <f t="shared" si="1"/>
        <v>0</v>
      </c>
      <c r="AX33" s="50">
        <f t="shared" si="2"/>
        <v>1</v>
      </c>
      <c r="AY33" s="51">
        <f t="shared" si="3"/>
        <v>0</v>
      </c>
      <c r="AZ33" s="28">
        <f t="shared" si="0"/>
        <v>0</v>
      </c>
      <c r="BA33" s="48">
        <v>18</v>
      </c>
    </row>
    <row r="34" spans="1:53">
      <c r="A34" s="90"/>
      <c r="B34" s="90">
        <v>10</v>
      </c>
      <c r="C34" s="90" t="s">
        <v>112</v>
      </c>
      <c r="E34" s="90"/>
      <c r="F34" s="90">
        <v>12</v>
      </c>
      <c r="G34" s="90" t="s">
        <v>422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1</v>
      </c>
      <c r="AK34" s="7">
        <f>COUNTIFS(($B$2:$B$71):($F$2:$F$71),I34,($C$2:$C$71):($G$2:$G$71),$AK$12)</f>
        <v>1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1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0">
        <f t="shared" si="1"/>
        <v>0</v>
      </c>
      <c r="AX34" s="50">
        <f t="shared" si="2"/>
        <v>0</v>
      </c>
      <c r="AY34" s="51" t="str">
        <f t="shared" si="3"/>
        <v/>
      </c>
      <c r="AZ34" s="28">
        <f t="shared" si="0"/>
        <v>0</v>
      </c>
      <c r="BA34" s="48">
        <v>19</v>
      </c>
    </row>
    <row r="35" spans="1:53">
      <c r="A35" s="90"/>
      <c r="B35" s="90">
        <v>10</v>
      </c>
      <c r="C35" s="90" t="s">
        <v>428</v>
      </c>
      <c r="E35" s="90"/>
      <c r="F35" s="90">
        <v>14</v>
      </c>
      <c r="G35" s="90" t="s">
        <v>221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0">
        <f t="shared" si="1"/>
        <v>0</v>
      </c>
      <c r="AX35" s="50">
        <f t="shared" si="2"/>
        <v>0</v>
      </c>
      <c r="AY35" s="51" t="str">
        <f t="shared" si="3"/>
        <v/>
      </c>
      <c r="AZ35" s="28">
        <f t="shared" si="0"/>
        <v>0</v>
      </c>
      <c r="BA35" s="48">
        <v>20</v>
      </c>
    </row>
    <row r="36" spans="1:53">
      <c r="A36" s="90"/>
      <c r="B36" s="90">
        <v>19</v>
      </c>
      <c r="C36" s="90" t="s">
        <v>425</v>
      </c>
      <c r="E36" s="90"/>
      <c r="F36" s="90">
        <v>13</v>
      </c>
      <c r="G36" s="90" t="s">
        <v>422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0">
        <f t="shared" si="1"/>
        <v>0</v>
      </c>
      <c r="AX36" s="50">
        <f t="shared" si="2"/>
        <v>0</v>
      </c>
      <c r="AY36" s="51" t="str">
        <f t="shared" si="3"/>
        <v/>
      </c>
      <c r="AZ36" s="28">
        <f t="shared" si="0"/>
        <v>0</v>
      </c>
      <c r="BA36" s="48">
        <v>21</v>
      </c>
    </row>
    <row r="37" spans="1:53">
      <c r="A37" s="90"/>
      <c r="B37" s="90">
        <v>19</v>
      </c>
      <c r="C37" s="90" t="s">
        <v>113</v>
      </c>
      <c r="E37" s="90"/>
      <c r="F37" s="90">
        <v>12</v>
      </c>
      <c r="G37" s="90" t="s">
        <v>455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0">
        <f t="shared" si="1"/>
        <v>0</v>
      </c>
      <c r="AX37" s="50">
        <f t="shared" si="2"/>
        <v>0</v>
      </c>
      <c r="AY37" s="51" t="str">
        <f t="shared" si="3"/>
        <v/>
      </c>
      <c r="AZ37" s="28">
        <f t="shared" si="0"/>
        <v>0</v>
      </c>
      <c r="BA37" s="48">
        <v>22</v>
      </c>
    </row>
    <row r="38" spans="1:53">
      <c r="A38" s="90"/>
      <c r="B38" s="90">
        <v>19</v>
      </c>
      <c r="C38" s="90" t="s">
        <v>114</v>
      </c>
      <c r="E38" s="90"/>
      <c r="F38" s="90">
        <v>25</v>
      </c>
      <c r="G38" s="90" t="s">
        <v>425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0">
        <f t="shared" si="1"/>
        <v>0</v>
      </c>
      <c r="AX38" s="50">
        <f t="shared" si="2"/>
        <v>0</v>
      </c>
      <c r="AY38" s="51" t="str">
        <f t="shared" si="3"/>
        <v/>
      </c>
      <c r="AZ38" s="28">
        <f t="shared" si="0"/>
        <v>0</v>
      </c>
      <c r="BA38" s="48">
        <v>23</v>
      </c>
    </row>
    <row r="39" spans="1:53">
      <c r="A39" s="90"/>
      <c r="B39" s="90">
        <v>10</v>
      </c>
      <c r="C39" s="90" t="s">
        <v>424</v>
      </c>
      <c r="E39" s="90"/>
      <c r="F39" s="90">
        <v>25</v>
      </c>
      <c r="G39" s="90" t="s">
        <v>427</v>
      </c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0">
        <f t="shared" si="1"/>
        <v>0</v>
      </c>
      <c r="AX39" s="50">
        <f t="shared" si="2"/>
        <v>0</v>
      </c>
      <c r="AY39" s="51" t="str">
        <f t="shared" si="3"/>
        <v/>
      </c>
      <c r="AZ39" s="28">
        <f t="shared" si="0"/>
        <v>0</v>
      </c>
      <c r="BA39" s="48">
        <v>24</v>
      </c>
    </row>
    <row r="40" spans="1:53">
      <c r="A40" s="90"/>
      <c r="B40" s="90">
        <v>4</v>
      </c>
      <c r="C40" s="90" t="s">
        <v>428</v>
      </c>
      <c r="E40" s="90"/>
      <c r="F40" s="90">
        <v>25</v>
      </c>
      <c r="G40" s="90" t="s">
        <v>263</v>
      </c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1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1</v>
      </c>
      <c r="AJ40" s="7">
        <f>COUNTIFS(($B$2:$B$71):($F$2:$F$71),I40,($C$2:$C$71):($G$2:$G$71),$AJ$12)</f>
        <v>1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1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0">
        <f t="shared" si="1"/>
        <v>0</v>
      </c>
      <c r="AX40" s="50">
        <f t="shared" si="2"/>
        <v>0</v>
      </c>
      <c r="AY40" s="51" t="str">
        <f t="shared" si="3"/>
        <v/>
      </c>
      <c r="AZ40" s="28">
        <f t="shared" si="0"/>
        <v>0</v>
      </c>
      <c r="BA40" s="48">
        <v>25</v>
      </c>
    </row>
    <row r="41" spans="1:53">
      <c r="A41" s="90"/>
      <c r="B41" s="90">
        <v>4</v>
      </c>
      <c r="C41" s="90" t="s">
        <v>106</v>
      </c>
      <c r="E41" s="90"/>
      <c r="F41" s="90">
        <v>14</v>
      </c>
      <c r="G41" s="90" t="s">
        <v>425</v>
      </c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0">
        <f t="shared" si="1"/>
        <v>0</v>
      </c>
      <c r="AX41" s="50">
        <f t="shared" si="2"/>
        <v>0</v>
      </c>
      <c r="AY41" s="51" t="str">
        <f t="shared" si="3"/>
        <v/>
      </c>
      <c r="AZ41" s="28">
        <f t="shared" si="0"/>
        <v>0</v>
      </c>
      <c r="BA41" s="48">
        <v>26</v>
      </c>
    </row>
    <row r="42" spans="1:53">
      <c r="A42" s="90"/>
      <c r="B42" s="90">
        <v>1</v>
      </c>
      <c r="C42" s="90" t="s">
        <v>437</v>
      </c>
      <c r="E42" s="90"/>
      <c r="F42" s="90" t="s">
        <v>261</v>
      </c>
      <c r="G42" s="90" t="s">
        <v>437</v>
      </c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0">
        <f t="shared" si="1"/>
        <v>0</v>
      </c>
      <c r="AX42" s="50">
        <f t="shared" si="2"/>
        <v>0</v>
      </c>
      <c r="AY42" s="51" t="str">
        <f t="shared" si="3"/>
        <v/>
      </c>
      <c r="AZ42" s="28">
        <f t="shared" si="0"/>
        <v>0</v>
      </c>
      <c r="BA42" s="48">
        <v>27</v>
      </c>
    </row>
    <row r="43" spans="1:53">
      <c r="A43" s="90"/>
      <c r="B43" s="90">
        <v>1</v>
      </c>
      <c r="C43" s="90" t="s">
        <v>107</v>
      </c>
      <c r="E43" s="90"/>
      <c r="F43" s="90">
        <v>7</v>
      </c>
      <c r="G43" s="90" t="s">
        <v>455</v>
      </c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0">
        <f t="shared" si="1"/>
        <v>0</v>
      </c>
      <c r="AX43" s="50">
        <f t="shared" si="2"/>
        <v>0</v>
      </c>
      <c r="AY43" s="51" t="str">
        <f t="shared" si="3"/>
        <v/>
      </c>
      <c r="AZ43" s="28">
        <f t="shared" si="0"/>
        <v>0</v>
      </c>
      <c r="BA43" s="48">
        <v>28</v>
      </c>
    </row>
    <row r="44" spans="1:53">
      <c r="A44" s="90"/>
      <c r="B44" s="90">
        <v>10</v>
      </c>
      <c r="C44" s="90" t="s">
        <v>437</v>
      </c>
      <c r="E44" s="90"/>
      <c r="F44" s="90">
        <v>5</v>
      </c>
      <c r="G44" s="90" t="s">
        <v>425</v>
      </c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2"/>
      <c r="AX44" s="52"/>
      <c r="AY44" s="53"/>
      <c r="AZ44" s="26"/>
    </row>
    <row r="45" spans="1:53">
      <c r="A45" s="90"/>
      <c r="B45" s="90">
        <v>10</v>
      </c>
      <c r="C45" s="90" t="s">
        <v>115</v>
      </c>
      <c r="E45" s="90"/>
      <c r="F45" s="90" t="s">
        <v>261</v>
      </c>
      <c r="G45" s="90" t="s">
        <v>437</v>
      </c>
      <c r="I45" s="34" t="s">
        <v>411</v>
      </c>
      <c r="J45" s="4">
        <f>SUM(J14:J43)</f>
        <v>12</v>
      </c>
      <c r="K45" s="4">
        <f t="shared" ref="K45:AU45" si="4">SUM(K14:K43)</f>
        <v>0</v>
      </c>
      <c r="L45" s="4">
        <f t="shared" si="4"/>
        <v>1</v>
      </c>
      <c r="M45" s="4">
        <f t="shared" si="4"/>
        <v>0</v>
      </c>
      <c r="N45" s="4">
        <f t="shared" si="4"/>
        <v>0</v>
      </c>
      <c r="O45" s="4">
        <f t="shared" si="4"/>
        <v>5</v>
      </c>
      <c r="P45" s="4"/>
      <c r="Q45" s="5">
        <f t="shared" si="4"/>
        <v>3</v>
      </c>
      <c r="R45" s="5">
        <f t="shared" si="4"/>
        <v>3</v>
      </c>
      <c r="S45" s="5">
        <f t="shared" si="4"/>
        <v>1</v>
      </c>
      <c r="T45" s="5">
        <f t="shared" si="4"/>
        <v>0</v>
      </c>
      <c r="U45" s="5">
        <f t="shared" si="4"/>
        <v>4</v>
      </c>
      <c r="V45" s="5">
        <f t="shared" si="4"/>
        <v>1</v>
      </c>
      <c r="W45" s="5"/>
      <c r="X45" s="6">
        <f t="shared" si="4"/>
        <v>4</v>
      </c>
      <c r="Y45" s="6">
        <f t="shared" si="4"/>
        <v>0</v>
      </c>
      <c r="Z45" s="6">
        <f t="shared" si="4"/>
        <v>16</v>
      </c>
      <c r="AA45" s="6">
        <f t="shared" si="4"/>
        <v>9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2</v>
      </c>
      <c r="AG45" s="7">
        <f t="shared" si="4"/>
        <v>5</v>
      </c>
      <c r="AH45" s="7">
        <f t="shared" si="4"/>
        <v>0</v>
      </c>
      <c r="AI45" s="7">
        <f t="shared" si="4"/>
        <v>3</v>
      </c>
      <c r="AJ45" s="7">
        <f t="shared" si="4"/>
        <v>5</v>
      </c>
      <c r="AK45" s="7">
        <f t="shared" si="4"/>
        <v>6</v>
      </c>
      <c r="AL45" s="7">
        <f t="shared" si="4"/>
        <v>0</v>
      </c>
      <c r="AM45" s="7">
        <f t="shared" si="4"/>
        <v>0</v>
      </c>
      <c r="AN45" s="7">
        <f t="shared" si="4"/>
        <v>11</v>
      </c>
      <c r="AO45" s="7">
        <f t="shared" si="4"/>
        <v>3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4</v>
      </c>
      <c r="AU45" s="8">
        <f t="shared" si="4"/>
        <v>0</v>
      </c>
      <c r="AV45" s="17"/>
      <c r="AW45" s="50">
        <f t="shared" ref="AW45:AX45" si="5">SUM(AW14:AW43)</f>
        <v>13</v>
      </c>
      <c r="AX45" s="50">
        <f t="shared" si="5"/>
        <v>12</v>
      </c>
      <c r="AY45" s="51">
        <f>AW45/(AW45+AX45)</f>
        <v>0.52</v>
      </c>
      <c r="AZ45" s="28">
        <f>SUM(AZ14:AZ43)</f>
        <v>7</v>
      </c>
    </row>
    <row r="46" spans="1:53">
      <c r="A46" s="90"/>
      <c r="B46" s="90">
        <v>16</v>
      </c>
      <c r="C46" s="90" t="s">
        <v>116</v>
      </c>
      <c r="E46" s="90"/>
      <c r="F46" s="90">
        <v>18</v>
      </c>
      <c r="G46" s="90" t="s">
        <v>107</v>
      </c>
    </row>
    <row r="47" spans="1:53">
      <c r="A47" s="90"/>
      <c r="B47" s="90">
        <v>9</v>
      </c>
      <c r="C47" s="90" t="s">
        <v>117</v>
      </c>
      <c r="E47" s="90"/>
      <c r="F47" s="90">
        <v>18</v>
      </c>
      <c r="G47" s="90" t="s">
        <v>263</v>
      </c>
    </row>
    <row r="48" spans="1:53">
      <c r="A48" s="90"/>
      <c r="B48" s="90">
        <v>6</v>
      </c>
      <c r="C48" s="90" t="s">
        <v>437</v>
      </c>
      <c r="E48" s="90"/>
      <c r="F48" s="90">
        <v>5</v>
      </c>
      <c r="G48" s="90" t="s">
        <v>425</v>
      </c>
      <c r="I48" s="93"/>
      <c r="J48" s="93"/>
      <c r="X48" s="89" t="s">
        <v>453</v>
      </c>
      <c r="AB48" s="147">
        <f>X45</f>
        <v>4</v>
      </c>
      <c r="AC48" s="147"/>
    </row>
    <row r="49" spans="1:48">
      <c r="A49" s="90"/>
      <c r="B49" s="90">
        <v>1</v>
      </c>
      <c r="C49" s="90" t="s">
        <v>421</v>
      </c>
      <c r="E49" s="90"/>
      <c r="F49" s="90">
        <v>18</v>
      </c>
      <c r="G49" s="90" t="s">
        <v>425</v>
      </c>
      <c r="I49" s="49"/>
      <c r="J49" s="49"/>
      <c r="X49" s="89" t="s">
        <v>1</v>
      </c>
      <c r="AB49" s="147">
        <f>L45</f>
        <v>1</v>
      </c>
      <c r="AC49" s="147"/>
    </row>
    <row r="50" spans="1:48">
      <c r="A50" s="90"/>
      <c r="B50" s="90">
        <v>9</v>
      </c>
      <c r="C50" s="90" t="s">
        <v>284</v>
      </c>
      <c r="E50" s="90"/>
      <c r="F50" s="90">
        <v>6</v>
      </c>
      <c r="G50" s="90" t="s">
        <v>258</v>
      </c>
      <c r="I50" s="93"/>
      <c r="J50" s="93"/>
      <c r="K50" s="87"/>
      <c r="X50" s="89" t="s">
        <v>2</v>
      </c>
      <c r="AB50" s="146">
        <f>AB49/AB48</f>
        <v>0.25</v>
      </c>
      <c r="AC50" s="146"/>
    </row>
    <row r="51" spans="1:48">
      <c r="A51" s="90"/>
      <c r="B51" s="90"/>
      <c r="C51" s="90"/>
      <c r="E51" s="90"/>
      <c r="F51" s="90"/>
      <c r="G51" s="90"/>
      <c r="AV51" s="88"/>
    </row>
    <row r="52" spans="1:48">
      <c r="A52" s="90"/>
      <c r="B52" s="90"/>
      <c r="C52" s="90"/>
      <c r="E52" s="90"/>
      <c r="F52" s="90"/>
      <c r="G52" s="90"/>
      <c r="AV52" s="88"/>
    </row>
    <row r="53" spans="1:48">
      <c r="A53" s="90"/>
      <c r="B53" s="90"/>
      <c r="C53" s="90"/>
      <c r="E53" s="90"/>
      <c r="F53" s="90"/>
      <c r="G53" s="90"/>
      <c r="I53" s="148" t="s">
        <v>412</v>
      </c>
      <c r="J53" s="148"/>
      <c r="K53" s="148" t="s">
        <v>413</v>
      </c>
      <c r="L53" s="148"/>
      <c r="AV53" s="88"/>
    </row>
    <row r="54" spans="1:48">
      <c r="A54" s="90"/>
      <c r="B54" s="90"/>
      <c r="C54" s="90"/>
      <c r="E54" s="90"/>
      <c r="F54" s="90"/>
      <c r="G54" s="90"/>
      <c r="AV54" s="88"/>
    </row>
    <row r="55" spans="1:48">
      <c r="A55" s="90"/>
      <c r="B55" s="90"/>
      <c r="C55" s="90"/>
      <c r="E55" s="90"/>
      <c r="F55" s="90"/>
      <c r="G55" s="90"/>
      <c r="AV55" s="88"/>
    </row>
    <row r="56" spans="1:48">
      <c r="A56" s="90"/>
      <c r="B56" s="90"/>
      <c r="C56" s="90"/>
      <c r="E56" s="90"/>
      <c r="F56" s="90"/>
      <c r="G56" s="90"/>
      <c r="I56" s="93"/>
      <c r="J56" s="93"/>
      <c r="K56" s="93"/>
      <c r="L56" s="93"/>
      <c r="AV56" s="88"/>
    </row>
    <row r="57" spans="1:48">
      <c r="A57" s="90"/>
      <c r="B57" s="90"/>
      <c r="C57" s="90"/>
      <c r="E57" s="90"/>
      <c r="F57" s="90"/>
      <c r="G57" s="90"/>
      <c r="I57" s="93"/>
      <c r="J57" s="93"/>
      <c r="K57" s="93"/>
      <c r="L57" s="93"/>
      <c r="AV57" s="88"/>
    </row>
    <row r="58" spans="1:48">
      <c r="A58" s="90"/>
      <c r="B58" s="90"/>
      <c r="C58" s="90"/>
      <c r="E58" s="90"/>
      <c r="F58" s="90"/>
      <c r="G58" s="90"/>
      <c r="I58" s="93"/>
      <c r="J58" s="93"/>
      <c r="K58" s="93"/>
      <c r="L58" s="93"/>
      <c r="AV58" s="88"/>
    </row>
    <row r="59" spans="1:48">
      <c r="A59" s="90"/>
      <c r="B59" s="90"/>
      <c r="C59" s="90"/>
      <c r="E59" s="90"/>
      <c r="F59" s="90"/>
      <c r="G59" s="90"/>
      <c r="AV59" s="88"/>
    </row>
    <row r="60" spans="1:48">
      <c r="A60" s="90"/>
      <c r="B60" s="90"/>
      <c r="C60" s="90"/>
      <c r="E60" s="90"/>
      <c r="F60" s="90"/>
      <c r="G60" s="90"/>
      <c r="AV60" s="88"/>
    </row>
    <row r="61" spans="1:48">
      <c r="A61" s="90"/>
      <c r="B61" s="90"/>
      <c r="C61" s="90"/>
      <c r="E61" s="90"/>
      <c r="F61" s="90"/>
      <c r="G61" s="90"/>
      <c r="AV61" s="88"/>
    </row>
    <row r="62" spans="1:48">
      <c r="A62" s="90"/>
      <c r="B62" s="90"/>
      <c r="C62" s="90"/>
      <c r="E62" s="90"/>
      <c r="F62" s="90"/>
      <c r="G62" s="90"/>
      <c r="AV62" s="88"/>
    </row>
    <row r="63" spans="1:48">
      <c r="A63" s="90"/>
      <c r="B63" s="90"/>
      <c r="C63" s="90"/>
      <c r="E63" s="90"/>
      <c r="F63" s="90"/>
      <c r="G63" s="90"/>
      <c r="AV63" s="88"/>
    </row>
    <row r="64" spans="1:48">
      <c r="A64" s="90"/>
      <c r="B64" s="90"/>
      <c r="C64" s="90"/>
      <c r="E64" s="90"/>
      <c r="F64" s="90"/>
      <c r="G64" s="90"/>
      <c r="AV64" s="88"/>
    </row>
    <row r="65" spans="1:48">
      <c r="A65" s="90"/>
      <c r="B65" s="90"/>
      <c r="C65" s="90"/>
      <c r="E65" s="90"/>
      <c r="F65" s="90"/>
      <c r="G65" s="90"/>
      <c r="AV65" s="88"/>
    </row>
    <row r="66" spans="1:48">
      <c r="A66" s="90"/>
      <c r="B66" s="90"/>
      <c r="C66" s="90"/>
      <c r="E66" s="90"/>
      <c r="F66" s="90"/>
      <c r="G66" s="90"/>
    </row>
    <row r="67" spans="1:48">
      <c r="A67" s="90"/>
      <c r="B67" s="90"/>
      <c r="C67" s="90"/>
      <c r="E67" s="90"/>
      <c r="F67" s="90"/>
      <c r="G67" s="90"/>
    </row>
    <row r="68" spans="1:48">
      <c r="A68" s="90"/>
      <c r="B68" s="90"/>
      <c r="C68" s="90"/>
      <c r="E68" s="90"/>
      <c r="F68" s="90"/>
      <c r="G68" s="90"/>
    </row>
    <row r="69" spans="1:48">
      <c r="A69" s="90"/>
      <c r="B69" s="90"/>
      <c r="C69" s="90"/>
      <c r="E69" s="90"/>
      <c r="F69" s="90"/>
      <c r="G69" s="90"/>
    </row>
    <row r="70" spans="1:48">
      <c r="A70" s="90"/>
      <c r="B70" s="90"/>
      <c r="C70" s="90"/>
      <c r="E70" s="90"/>
      <c r="F70" s="90"/>
      <c r="G70" s="90"/>
    </row>
    <row r="71" spans="1:48">
      <c r="A71" s="90"/>
      <c r="B71" s="90"/>
      <c r="C71" s="90"/>
      <c r="E71" s="90"/>
      <c r="F71" s="90"/>
      <c r="G71" s="90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B14" sqref="B14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79" customWidth="1"/>
    <col min="16" max="16" width="0.85546875" style="79" customWidth="1"/>
    <col min="17" max="22" width="4.140625" style="79" customWidth="1"/>
    <col min="23" max="23" width="0.85546875" style="79" customWidth="1"/>
    <col min="24" max="30" width="4.140625" style="79" customWidth="1"/>
    <col min="31" max="31" width="0.85546875" style="79" customWidth="1"/>
    <col min="32" max="41" width="4.140625" style="79" customWidth="1"/>
    <col min="42" max="42" width="0.85546875" style="79" customWidth="1"/>
    <col min="43" max="47" width="4.140625" style="79" customWidth="1"/>
    <col min="48" max="48" width="0.85546875" style="82" customWidth="1"/>
    <col min="49" max="50" width="6.7109375" style="79" customWidth="1"/>
    <col min="51" max="51" width="6.7109375" style="78" customWidth="1"/>
    <col min="52" max="52" width="5.7109375" style="79" customWidth="1"/>
    <col min="53" max="53" width="5.7109375" style="82" customWidth="1"/>
    <col min="54" max="16384" width="10.7109375" style="82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345</v>
      </c>
      <c r="J1" s="149"/>
      <c r="K1" s="150">
        <v>20190330.100000001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77">
        <v>1</v>
      </c>
      <c r="B2" s="77">
        <v>4</v>
      </c>
      <c r="C2" s="77" t="s">
        <v>120</v>
      </c>
      <c r="E2" s="77">
        <v>3</v>
      </c>
      <c r="F2" s="77">
        <v>4</v>
      </c>
      <c r="G2" s="77" t="s">
        <v>120</v>
      </c>
      <c r="I2" s="149" t="s">
        <v>554</v>
      </c>
      <c r="J2" s="149"/>
      <c r="K2" s="150" t="s">
        <v>533</v>
      </c>
      <c r="L2" s="150"/>
      <c r="M2" s="150"/>
      <c r="Q2" s="137" t="s">
        <v>149</v>
      </c>
      <c r="R2" s="138"/>
      <c r="S2" s="139"/>
      <c r="T2" s="28">
        <v>9</v>
      </c>
      <c r="U2" s="19" t="str">
        <f>IF(T2&gt;T3,"W","L")</f>
        <v>W</v>
      </c>
      <c r="AF2" s="21" t="s">
        <v>439</v>
      </c>
      <c r="AG2" s="77">
        <v>1</v>
      </c>
      <c r="AH2" s="77">
        <v>12</v>
      </c>
      <c r="AI2" s="77">
        <v>16</v>
      </c>
      <c r="AJ2" s="77">
        <v>11</v>
      </c>
      <c r="AK2" s="77">
        <v>17</v>
      </c>
      <c r="AL2" s="77">
        <v>4</v>
      </c>
      <c r="AM2" s="77">
        <v>10</v>
      </c>
    </row>
    <row r="3" spans="1:53">
      <c r="A3" s="77"/>
      <c r="B3" s="77">
        <v>4</v>
      </c>
      <c r="C3" s="77" t="s">
        <v>237</v>
      </c>
      <c r="E3" s="77"/>
      <c r="F3" s="77">
        <v>12</v>
      </c>
      <c r="G3" s="77" t="s">
        <v>339</v>
      </c>
      <c r="I3" s="149" t="s">
        <v>548</v>
      </c>
      <c r="J3" s="149"/>
      <c r="K3" s="150" t="s">
        <v>534</v>
      </c>
      <c r="L3" s="150"/>
      <c r="M3" s="150"/>
      <c r="Q3" s="140" t="str">
        <f>K2</f>
        <v>Kapolei</v>
      </c>
      <c r="R3" s="141"/>
      <c r="S3" s="142"/>
      <c r="T3" s="28">
        <v>4</v>
      </c>
      <c r="U3" s="19" t="str">
        <f>IF(T2&lt;T3,"W","L")</f>
        <v>L</v>
      </c>
      <c r="AF3" s="21" t="s">
        <v>440</v>
      </c>
      <c r="AG3" s="77">
        <v>1</v>
      </c>
      <c r="AH3" s="77">
        <v>4</v>
      </c>
      <c r="AI3" s="77">
        <v>10</v>
      </c>
      <c r="AJ3" s="77">
        <v>16</v>
      </c>
      <c r="AK3" s="77">
        <v>11</v>
      </c>
      <c r="AL3" s="77">
        <v>15</v>
      </c>
      <c r="AM3" s="77">
        <v>17</v>
      </c>
    </row>
    <row r="4" spans="1:53">
      <c r="A4" s="77"/>
      <c r="B4" s="77">
        <v>16</v>
      </c>
      <c r="C4" s="77" t="s">
        <v>535</v>
      </c>
      <c r="E4" s="77"/>
      <c r="F4" s="77">
        <v>4</v>
      </c>
      <c r="G4" s="77" t="s">
        <v>559</v>
      </c>
      <c r="I4" s="149" t="s">
        <v>549</v>
      </c>
      <c r="J4" s="149"/>
      <c r="K4" s="151">
        <v>0.41666666666666669</v>
      </c>
      <c r="L4" s="150"/>
      <c r="M4" s="150"/>
      <c r="AF4" s="21" t="s">
        <v>441</v>
      </c>
      <c r="AG4" s="77">
        <v>1</v>
      </c>
      <c r="AH4" s="77">
        <v>12</v>
      </c>
      <c r="AI4" s="77">
        <v>16</v>
      </c>
      <c r="AJ4" s="77">
        <v>11</v>
      </c>
      <c r="AK4" s="77">
        <v>17</v>
      </c>
      <c r="AL4" s="77">
        <v>10</v>
      </c>
      <c r="AM4" s="77">
        <v>4</v>
      </c>
    </row>
    <row r="5" spans="1:53">
      <c r="A5" s="77"/>
      <c r="B5" s="77">
        <v>11</v>
      </c>
      <c r="C5" s="77" t="s">
        <v>235</v>
      </c>
      <c r="E5" s="77"/>
      <c r="F5" s="77">
        <v>16</v>
      </c>
      <c r="G5" s="77" t="s">
        <v>238</v>
      </c>
      <c r="AF5" s="21" t="s">
        <v>442</v>
      </c>
      <c r="AG5" s="77" t="s">
        <v>150</v>
      </c>
      <c r="AH5" s="77">
        <v>11</v>
      </c>
      <c r="AI5" s="77">
        <v>17</v>
      </c>
      <c r="AJ5" s="77">
        <v>4</v>
      </c>
      <c r="AK5" s="77">
        <v>8</v>
      </c>
      <c r="AL5" s="77">
        <v>16</v>
      </c>
      <c r="AM5" s="77">
        <v>15</v>
      </c>
    </row>
    <row r="6" spans="1:53">
      <c r="A6" s="77"/>
      <c r="B6" s="77">
        <v>11</v>
      </c>
      <c r="C6" s="77" t="s">
        <v>303</v>
      </c>
      <c r="E6" s="77"/>
      <c r="F6" s="77">
        <v>11</v>
      </c>
      <c r="G6" s="77" t="s">
        <v>251</v>
      </c>
      <c r="AF6" s="21" t="s">
        <v>443</v>
      </c>
      <c r="AG6" s="77"/>
      <c r="AH6" s="77"/>
      <c r="AI6" s="77"/>
      <c r="AJ6" s="77"/>
      <c r="AK6" s="77"/>
      <c r="AL6" s="77"/>
      <c r="AM6" s="77"/>
    </row>
    <row r="7" spans="1:53">
      <c r="A7" s="77"/>
      <c r="B7" s="77">
        <v>1</v>
      </c>
      <c r="C7" s="77" t="s">
        <v>16</v>
      </c>
      <c r="E7" s="77"/>
      <c r="F7" s="77">
        <v>4</v>
      </c>
      <c r="G7" s="77" t="s">
        <v>267</v>
      </c>
      <c r="AF7" s="21" t="s">
        <v>444</v>
      </c>
      <c r="AG7" s="77"/>
      <c r="AH7" s="77"/>
      <c r="AI7" s="77"/>
      <c r="AJ7" s="77"/>
      <c r="AK7" s="77"/>
      <c r="AL7" s="77"/>
      <c r="AM7" s="77"/>
    </row>
    <row r="8" spans="1:53">
      <c r="A8" s="77"/>
      <c r="B8" s="77">
        <v>11</v>
      </c>
      <c r="C8" s="77" t="s">
        <v>304</v>
      </c>
      <c r="E8" s="77"/>
      <c r="F8" s="77">
        <v>17</v>
      </c>
      <c r="G8" s="77" t="s">
        <v>16</v>
      </c>
      <c r="AF8" s="22" t="s">
        <v>445</v>
      </c>
      <c r="AG8" s="77"/>
      <c r="AH8" s="77"/>
      <c r="AI8" s="77"/>
      <c r="AJ8" s="77"/>
      <c r="AK8" s="77"/>
      <c r="AL8" s="77"/>
      <c r="AM8" s="77"/>
    </row>
    <row r="9" spans="1:53">
      <c r="A9" s="77"/>
      <c r="B9" s="77">
        <v>17</v>
      </c>
      <c r="C9" s="77" t="s">
        <v>177</v>
      </c>
      <c r="E9" s="77"/>
      <c r="F9" s="77">
        <v>4</v>
      </c>
      <c r="G9" s="77" t="s">
        <v>303</v>
      </c>
    </row>
    <row r="10" spans="1:53">
      <c r="A10" s="77"/>
      <c r="B10" s="77">
        <v>11</v>
      </c>
      <c r="C10" s="77" t="s">
        <v>305</v>
      </c>
      <c r="E10" s="77"/>
      <c r="F10" s="77">
        <v>16</v>
      </c>
      <c r="G10" s="77" t="s">
        <v>559</v>
      </c>
    </row>
    <row r="11" spans="1:53">
      <c r="A11" s="77"/>
      <c r="B11" s="77">
        <v>10</v>
      </c>
      <c r="C11" s="77" t="s">
        <v>306</v>
      </c>
      <c r="E11" s="77"/>
      <c r="F11" s="77">
        <v>4</v>
      </c>
      <c r="G11" s="77" t="s">
        <v>312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W11" s="82"/>
      <c r="AX11" s="82"/>
      <c r="AY11" s="82"/>
      <c r="AZ11" s="82"/>
    </row>
    <row r="12" spans="1:53">
      <c r="A12" s="77"/>
      <c r="B12" s="77">
        <v>11</v>
      </c>
      <c r="C12" s="77" t="s">
        <v>228</v>
      </c>
      <c r="E12" s="77"/>
      <c r="F12" s="77">
        <v>4</v>
      </c>
      <c r="G12" s="77" t="s">
        <v>177</v>
      </c>
      <c r="I12" s="79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0" t="s">
        <v>124</v>
      </c>
      <c r="AX12" s="50" t="s">
        <v>139</v>
      </c>
      <c r="AY12" s="51" t="s">
        <v>137</v>
      </c>
      <c r="AZ12" s="28" t="s">
        <v>140</v>
      </c>
    </row>
    <row r="13" spans="1:53">
      <c r="A13" s="77"/>
      <c r="B13" s="77">
        <v>11</v>
      </c>
      <c r="C13" s="77" t="s">
        <v>318</v>
      </c>
      <c r="E13" s="77"/>
      <c r="F13" s="77">
        <v>11</v>
      </c>
      <c r="G13" s="77" t="s">
        <v>235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2"/>
      <c r="AX13" s="52"/>
      <c r="AY13" s="53"/>
      <c r="AZ13" s="26"/>
    </row>
    <row r="14" spans="1:53">
      <c r="A14" s="77"/>
      <c r="B14" s="77">
        <v>1</v>
      </c>
      <c r="C14" s="77" t="s">
        <v>16</v>
      </c>
      <c r="E14" s="77"/>
      <c r="F14" s="77">
        <v>17</v>
      </c>
      <c r="G14" s="77" t="s">
        <v>303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4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0">
        <f>SUM(J14:M14)</f>
        <v>0</v>
      </c>
      <c r="AX14" s="50">
        <f>SUM(Q14:V14)</f>
        <v>0</v>
      </c>
      <c r="AY14" s="51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77"/>
      <c r="B15" s="77">
        <v>12</v>
      </c>
      <c r="C15" s="77" t="s">
        <v>284</v>
      </c>
      <c r="E15" s="77"/>
      <c r="F15" s="77">
        <v>17</v>
      </c>
      <c r="G15" s="77" t="s">
        <v>561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2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0">
        <f t="shared" ref="AW15:AW43" si="1">SUM(J15:M15)</f>
        <v>0</v>
      </c>
      <c r="AX15" s="50">
        <f t="shared" ref="AX15:AX43" si="2">SUM(Q15:V15)</f>
        <v>0</v>
      </c>
      <c r="AY15" s="51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77"/>
      <c r="B16" s="77">
        <v>10</v>
      </c>
      <c r="C16" s="77" t="s">
        <v>559</v>
      </c>
      <c r="E16" s="77"/>
      <c r="F16" s="77">
        <v>11</v>
      </c>
      <c r="G16" s="77" t="s">
        <v>267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0">
        <f t="shared" si="1"/>
        <v>0</v>
      </c>
      <c r="AX16" s="50">
        <f t="shared" si="2"/>
        <v>0</v>
      </c>
      <c r="AY16" s="51" t="str">
        <f t="shared" si="3"/>
        <v/>
      </c>
      <c r="AZ16" s="28">
        <f t="shared" si="0"/>
        <v>0</v>
      </c>
      <c r="BA16" s="48" t="s">
        <v>410</v>
      </c>
    </row>
    <row r="17" spans="1:53">
      <c r="A17" s="77"/>
      <c r="B17" s="77">
        <v>4</v>
      </c>
      <c r="C17" s="77" t="s">
        <v>284</v>
      </c>
      <c r="E17" s="77"/>
      <c r="F17" s="77">
        <v>16</v>
      </c>
      <c r="G17" s="77" t="s">
        <v>177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0">
        <f t="shared" si="1"/>
        <v>0</v>
      </c>
      <c r="AX17" s="50">
        <f t="shared" si="2"/>
        <v>0</v>
      </c>
      <c r="AY17" s="51" t="str">
        <f t="shared" si="3"/>
        <v/>
      </c>
      <c r="AZ17" s="28">
        <f t="shared" si="0"/>
        <v>0</v>
      </c>
      <c r="BA17" s="48">
        <v>2</v>
      </c>
    </row>
    <row r="18" spans="1:53">
      <c r="A18" s="77"/>
      <c r="B18" s="77">
        <v>10</v>
      </c>
      <c r="C18" s="77" t="s">
        <v>177</v>
      </c>
      <c r="E18" s="77"/>
      <c r="F18" s="77">
        <v>12</v>
      </c>
      <c r="G18" s="77" t="s">
        <v>561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1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0">
        <f t="shared" si="1"/>
        <v>0</v>
      </c>
      <c r="AX18" s="50">
        <f t="shared" si="2"/>
        <v>1</v>
      </c>
      <c r="AY18" s="51">
        <f t="shared" si="3"/>
        <v>0</v>
      </c>
      <c r="AZ18" s="28">
        <f t="shared" si="0"/>
        <v>0</v>
      </c>
      <c r="BA18" s="48">
        <v>3</v>
      </c>
    </row>
    <row r="19" spans="1:53">
      <c r="A19" s="77"/>
      <c r="B19" s="77">
        <v>10</v>
      </c>
      <c r="C19" s="77" t="s">
        <v>237</v>
      </c>
      <c r="E19" s="77"/>
      <c r="F19" s="77">
        <v>15</v>
      </c>
      <c r="G19" s="77" t="s">
        <v>267</v>
      </c>
      <c r="I19" s="23">
        <v>4</v>
      </c>
      <c r="J19" s="4">
        <f>COUNTIFS(($B$2:$B$71):($F$2:$F$71),I19,($C$2:$C$71):($G$2:$G$71),$J$12)</f>
        <v>1</v>
      </c>
      <c r="K19" s="4">
        <f>COUNTIFS(($B$2:$B$71):($F$2:$F$71),I19,($C$2:$C$71):($G$2:$G$71),$K$12)</f>
        <v>0</v>
      </c>
      <c r="L19" s="4">
        <f>COUNTIFS(($B$2:$B$71):($F$2:$F$71),I19,($C$2:$C$71):($G$2:$G$71),$L$12)</f>
        <v>1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2</v>
      </c>
      <c r="R19" s="5">
        <f>COUNTIFS(($B$2:$B$71):($F$2:$F$71),I19,($C$2:$C$71):($G$2:$G$71),$R$12)</f>
        <v>2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2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1</v>
      </c>
      <c r="AA19" s="6">
        <f>COUNTIFS(($B$2:$B$71):($F$2:$F$71),I19,($C$2:$C$71):($G$2:$G$71),$AA$12)</f>
        <v>3</v>
      </c>
      <c r="AB19" s="6">
        <f>COUNTIFS(($B$2:$B$71):($F$2:$F$71),I19,($C$2:$C$71):($G$2:$G$71),$AB$12)</f>
        <v>1</v>
      </c>
      <c r="AC19" s="6">
        <f>COUNTIFS(($B$2:$B$71):($F$2:$F$71),I19,($C$2:$C$71):($G$2:$G$71),$AC$12)</f>
        <v>3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1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1</v>
      </c>
      <c r="AK19" s="7">
        <f>COUNTIFS(($B$2:$B$71):($F$2:$F$71),I19,($C$2:$C$71):($G$2:$G$71),$AK$12)</f>
        <v>2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1</v>
      </c>
      <c r="AO19" s="7">
        <f>COUNTIFS(($B$2:$B$71):($F$2:$F$71),I19,($C$2:$C$71):($G$2:$G$71),$AO$12)</f>
        <v>1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3</v>
      </c>
      <c r="AU19" s="8">
        <f>COUNTIFS(($B$2:$B$71):($F$2:$F$71),I19,($C$2:$C$71):($G$2:$G$71),$AU$12)</f>
        <v>1</v>
      </c>
      <c r="AV19" s="17"/>
      <c r="AW19" s="50">
        <f t="shared" si="1"/>
        <v>2</v>
      </c>
      <c r="AX19" s="50">
        <f t="shared" si="2"/>
        <v>6</v>
      </c>
      <c r="AY19" s="51">
        <f t="shared" si="3"/>
        <v>0.25</v>
      </c>
      <c r="AZ19" s="28">
        <f t="shared" si="0"/>
        <v>1</v>
      </c>
      <c r="BA19" s="48">
        <v>4</v>
      </c>
    </row>
    <row r="20" spans="1:53">
      <c r="A20" s="77"/>
      <c r="B20" s="77">
        <v>17</v>
      </c>
      <c r="C20" s="77" t="s">
        <v>307</v>
      </c>
      <c r="E20" s="77"/>
      <c r="F20" s="77">
        <v>4</v>
      </c>
      <c r="G20" s="77" t="s">
        <v>252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0">
        <f t="shared" si="1"/>
        <v>0</v>
      </c>
      <c r="AX20" s="50">
        <f t="shared" si="2"/>
        <v>0</v>
      </c>
      <c r="AY20" s="51" t="str">
        <f t="shared" si="3"/>
        <v/>
      </c>
      <c r="AZ20" s="28">
        <f t="shared" si="0"/>
        <v>0</v>
      </c>
      <c r="BA20" s="48">
        <v>5</v>
      </c>
    </row>
    <row r="21" spans="1:53">
      <c r="A21" s="77"/>
      <c r="B21" s="77">
        <v>4</v>
      </c>
      <c r="C21" s="77" t="s">
        <v>259</v>
      </c>
      <c r="E21" s="77"/>
      <c r="F21" s="77">
        <v>15</v>
      </c>
      <c r="G21" s="77" t="s">
        <v>559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0">
        <f t="shared" si="1"/>
        <v>0</v>
      </c>
      <c r="AX21" s="50">
        <f t="shared" si="2"/>
        <v>0</v>
      </c>
      <c r="AY21" s="51" t="str">
        <f t="shared" si="3"/>
        <v/>
      </c>
      <c r="AZ21" s="28">
        <f t="shared" si="0"/>
        <v>0</v>
      </c>
      <c r="BA21" s="48">
        <v>6</v>
      </c>
    </row>
    <row r="22" spans="1:53">
      <c r="A22" s="77"/>
      <c r="B22" s="77">
        <v>4</v>
      </c>
      <c r="C22" s="77" t="s">
        <v>308</v>
      </c>
      <c r="E22" s="77"/>
      <c r="F22" s="77">
        <v>10</v>
      </c>
      <c r="G22" s="77" t="s">
        <v>237</v>
      </c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1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0">
        <f t="shared" si="1"/>
        <v>0</v>
      </c>
      <c r="AX22" s="50">
        <f t="shared" si="2"/>
        <v>0</v>
      </c>
      <c r="AY22" s="51" t="str">
        <f t="shared" si="3"/>
        <v/>
      </c>
      <c r="AZ22" s="28">
        <f t="shared" si="0"/>
        <v>0</v>
      </c>
      <c r="BA22" s="48">
        <v>7</v>
      </c>
    </row>
    <row r="23" spans="1:53">
      <c r="A23" s="77">
        <v>2</v>
      </c>
      <c r="B23" s="77">
        <v>4</v>
      </c>
      <c r="C23" s="77" t="s">
        <v>120</v>
      </c>
      <c r="E23" s="77"/>
      <c r="F23" s="77">
        <v>17</v>
      </c>
      <c r="G23" s="77" t="s">
        <v>331</v>
      </c>
      <c r="I23" s="23">
        <v>8</v>
      </c>
      <c r="J23" s="4">
        <f>COUNTIFS(($B$2:$B$71):($F$2:$F$71),I23,($C$2:$C$71):($G$2:$G$71),$J$12)</f>
        <v>1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1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2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0">
        <f t="shared" si="1"/>
        <v>1</v>
      </c>
      <c r="AX23" s="50">
        <f t="shared" si="2"/>
        <v>1</v>
      </c>
      <c r="AY23" s="51">
        <f t="shared" si="3"/>
        <v>0.5</v>
      </c>
      <c r="AZ23" s="28">
        <f t="shared" si="0"/>
        <v>0</v>
      </c>
      <c r="BA23" s="48">
        <v>8</v>
      </c>
    </row>
    <row r="24" spans="1:53">
      <c r="A24" s="77"/>
      <c r="B24" s="77">
        <v>4</v>
      </c>
      <c r="C24" s="77" t="s">
        <v>259</v>
      </c>
      <c r="E24" s="77"/>
      <c r="F24" s="77">
        <v>17</v>
      </c>
      <c r="G24" s="77" t="s">
        <v>313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0">
        <f t="shared" si="1"/>
        <v>0</v>
      </c>
      <c r="AX24" s="50">
        <f t="shared" si="2"/>
        <v>0</v>
      </c>
      <c r="AY24" s="51" t="str">
        <f t="shared" si="3"/>
        <v/>
      </c>
      <c r="AZ24" s="28">
        <f t="shared" si="0"/>
        <v>0</v>
      </c>
      <c r="BA24" s="48">
        <v>9</v>
      </c>
    </row>
    <row r="25" spans="1:53">
      <c r="A25" s="77"/>
      <c r="B25" s="77">
        <v>11</v>
      </c>
      <c r="C25" s="77" t="s">
        <v>559</v>
      </c>
      <c r="E25" s="77"/>
      <c r="F25" s="77">
        <v>4</v>
      </c>
      <c r="G25" s="77" t="s">
        <v>317</v>
      </c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1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1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1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2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1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50">
        <f t="shared" si="1"/>
        <v>0</v>
      </c>
      <c r="AX25" s="50">
        <f t="shared" si="2"/>
        <v>1</v>
      </c>
      <c r="AY25" s="51">
        <f t="shared" si="3"/>
        <v>0</v>
      </c>
      <c r="AZ25" s="28">
        <f t="shared" si="0"/>
        <v>1</v>
      </c>
      <c r="BA25" s="48">
        <v>10</v>
      </c>
    </row>
    <row r="26" spans="1:53">
      <c r="A26" s="77"/>
      <c r="B26" s="77">
        <v>17</v>
      </c>
      <c r="C26" s="77" t="s">
        <v>238</v>
      </c>
      <c r="E26" s="77"/>
      <c r="F26" s="77">
        <v>17</v>
      </c>
      <c r="G26" s="77" t="s">
        <v>251</v>
      </c>
      <c r="I26" s="23">
        <v>11</v>
      </c>
      <c r="J26" s="4">
        <f>COUNTIFS(($B$2:$B$71):($F$2:$F$71),I26,($C$2:$C$71):($G$2:$G$71),$J$12)</f>
        <v>1</v>
      </c>
      <c r="K26" s="4">
        <f>COUNTIFS(($B$2:$B$71):($F$2:$F$71),I26,($C$2:$C$71):($G$2:$G$71),$K$12)</f>
        <v>1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1</v>
      </c>
      <c r="P26" s="4"/>
      <c r="Q26" s="5">
        <f>COUNTIFS(($B$2:$B$71):($F$2:$F$71),I26,($C$2:$C$71):($G$2:$G$71),$Q$12)</f>
        <v>1</v>
      </c>
      <c r="R26" s="5">
        <f>COUNTIFS(($B$2:$B$71):($F$2:$F$71),I26,($C$2:$C$71):($G$2:$G$71),$R$12)</f>
        <v>0</v>
      </c>
      <c r="S26" s="5">
        <f>COUNTIFS(($B$2:$B$71):($F$2:$F$71),I26,($C$2:$C$71):($G$2:$G$71),$S$12)</f>
        <v>1</v>
      </c>
      <c r="T26" s="5">
        <f>COUNTIFS(($B$2:$B$71):($F$2:$F$71),I26,($C$2:$C$71):($G$2:$G$71),$T$12)</f>
        <v>0</v>
      </c>
      <c r="U26" s="5">
        <f>COUNTIFS(($B$2:$B$71):($F$2:$F$71),I26,($C$2:$C$71):($G$2:$G$71),$U$12)</f>
        <v>2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3</v>
      </c>
      <c r="Y26" s="6">
        <f>COUNTIFS(($B$2:$B$71):($F$2:$F$71),I26,($C$2:$C$71):($G$2:$G$71),$Y$12)</f>
        <v>1</v>
      </c>
      <c r="Z26" s="6">
        <f>COUNTIFS(($B$2:$B$71):($F$2:$F$71),I26,($C$2:$C$71):($G$2:$G$71),$Z$12)</f>
        <v>1</v>
      </c>
      <c r="AA26" s="6">
        <f>COUNTIFS(($B$2:$B$71):($F$2:$F$71),I26,($C$2:$C$71):($G$2:$G$71),$AA$12)</f>
        <v>1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1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2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2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1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0">
        <f t="shared" si="1"/>
        <v>2</v>
      </c>
      <c r="AX26" s="50">
        <f t="shared" si="2"/>
        <v>4</v>
      </c>
      <c r="AY26" s="51">
        <f t="shared" si="3"/>
        <v>0.33333333333333331</v>
      </c>
      <c r="AZ26" s="28">
        <f t="shared" si="0"/>
        <v>1</v>
      </c>
      <c r="BA26" s="48">
        <v>11</v>
      </c>
    </row>
    <row r="27" spans="1:53">
      <c r="A27" s="77"/>
      <c r="B27" s="77">
        <v>15</v>
      </c>
      <c r="C27" s="77" t="s">
        <v>16</v>
      </c>
      <c r="E27" s="77"/>
      <c r="F27" s="77">
        <v>4</v>
      </c>
      <c r="G27" s="77" t="s">
        <v>232</v>
      </c>
      <c r="I27" s="23">
        <v>12</v>
      </c>
      <c r="J27" s="4">
        <f>COUNTIFS(($B$2:$B$71):($F$2:$F$71),I27,($C$2:$C$71):($G$2:$G$71),$J$12)</f>
        <v>1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1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1</v>
      </c>
      <c r="V27" s="5">
        <f>COUNTIFS(($B$2:$B$71):($F$2:$F$71),I27,($C$2:$C$71):($G$2:$G$71),$V$12)</f>
        <v>1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1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0">
        <f t="shared" si="1"/>
        <v>1</v>
      </c>
      <c r="AX27" s="50">
        <f t="shared" si="2"/>
        <v>3</v>
      </c>
      <c r="AY27" s="51">
        <f t="shared" si="3"/>
        <v>0.25</v>
      </c>
      <c r="AZ27" s="28">
        <f t="shared" si="0"/>
        <v>1</v>
      </c>
      <c r="BA27" s="48">
        <v>12</v>
      </c>
    </row>
    <row r="28" spans="1:53">
      <c r="A28" s="77"/>
      <c r="B28" s="77">
        <v>16</v>
      </c>
      <c r="C28" s="77" t="s">
        <v>238</v>
      </c>
      <c r="E28" s="77"/>
      <c r="F28" s="77">
        <v>4</v>
      </c>
      <c r="G28" s="77" t="s">
        <v>232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0">
        <f t="shared" si="1"/>
        <v>0</v>
      </c>
      <c r="AX28" s="50">
        <f t="shared" si="2"/>
        <v>0</v>
      </c>
      <c r="AY28" s="51" t="str">
        <f t="shared" si="3"/>
        <v/>
      </c>
      <c r="AZ28" s="28">
        <f t="shared" si="0"/>
        <v>0</v>
      </c>
      <c r="BA28" s="48">
        <v>13</v>
      </c>
    </row>
    <row r="29" spans="1:53">
      <c r="A29" s="77"/>
      <c r="B29" s="77">
        <v>11</v>
      </c>
      <c r="C29" s="77" t="s">
        <v>262</v>
      </c>
      <c r="E29" s="77"/>
      <c r="F29" s="77">
        <v>4</v>
      </c>
      <c r="G29" s="77" t="s">
        <v>237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0">
        <f t="shared" si="1"/>
        <v>0</v>
      </c>
      <c r="AX29" s="50">
        <f t="shared" si="2"/>
        <v>0</v>
      </c>
      <c r="AY29" s="51" t="str">
        <f t="shared" si="3"/>
        <v/>
      </c>
      <c r="AZ29" s="28">
        <f t="shared" si="0"/>
        <v>0</v>
      </c>
      <c r="BA29" s="48">
        <v>14</v>
      </c>
    </row>
    <row r="30" spans="1:53">
      <c r="A30" s="77"/>
      <c r="B30" s="77">
        <v>4</v>
      </c>
      <c r="C30" s="77" t="s">
        <v>559</v>
      </c>
      <c r="E30" s="77"/>
      <c r="F30" s="77">
        <v>1</v>
      </c>
      <c r="G30" s="77" t="s">
        <v>16</v>
      </c>
      <c r="I30" s="23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1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1</v>
      </c>
      <c r="AA30" s="6">
        <f>COUNTIFS(($B$2:$B$71):($F$2:$F$71),I30,($C$2:$C$71):($G$2:$G$71),$AA$12)</f>
        <v>2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1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1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1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0">
        <f t="shared" si="1"/>
        <v>0</v>
      </c>
      <c r="AX30" s="50">
        <f t="shared" si="2"/>
        <v>1</v>
      </c>
      <c r="AY30" s="51">
        <f t="shared" si="3"/>
        <v>0</v>
      </c>
      <c r="AZ30" s="28">
        <f t="shared" si="0"/>
        <v>0</v>
      </c>
      <c r="BA30" s="48">
        <v>15</v>
      </c>
    </row>
    <row r="31" spans="1:53">
      <c r="A31" s="77"/>
      <c r="B31" s="77">
        <v>4</v>
      </c>
      <c r="C31" s="77" t="s">
        <v>238</v>
      </c>
      <c r="E31" s="77">
        <v>4</v>
      </c>
      <c r="F31" s="77">
        <v>4</v>
      </c>
      <c r="G31" s="77" t="s">
        <v>256</v>
      </c>
      <c r="I31" s="23">
        <v>16</v>
      </c>
      <c r="J31" s="4">
        <f>COUNTIFS(($B$2:$B$71):($F$2:$F$71),I31,($C$2:$C$71):($G$2:$G$71),$J$12)</f>
        <v>2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1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1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1</v>
      </c>
      <c r="AA31" s="6">
        <f>COUNTIFS(($B$2:$B$71):($F$2:$F$71),I31,($C$2:$C$71):($G$2:$G$71),$AA$12)</f>
        <v>1</v>
      </c>
      <c r="AB31" s="6">
        <f>COUNTIFS(($B$2:$B$71):($F$2:$F$71),I31,($C$2:$C$71):($G$2:$G$71),$AB$12)</f>
        <v>1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1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1</v>
      </c>
      <c r="AO31" s="7">
        <f>COUNTIFS(($B$2:$B$71):($F$2:$F$71),I31,($C$2:$C$71):($G$2:$G$71),$AO$12)</f>
        <v>1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0">
        <f t="shared" si="1"/>
        <v>2</v>
      </c>
      <c r="AX31" s="50">
        <f t="shared" si="2"/>
        <v>1</v>
      </c>
      <c r="AY31" s="51">
        <f t="shared" si="3"/>
        <v>0.66666666666666663</v>
      </c>
      <c r="AZ31" s="28">
        <f t="shared" si="0"/>
        <v>1</v>
      </c>
      <c r="BA31" s="48">
        <v>16</v>
      </c>
    </row>
    <row r="32" spans="1:53">
      <c r="A32" s="77"/>
      <c r="B32" s="77">
        <v>4</v>
      </c>
      <c r="C32" s="77" t="s">
        <v>232</v>
      </c>
      <c r="E32" s="77"/>
      <c r="F32" s="77">
        <v>17</v>
      </c>
      <c r="G32" s="77" t="s">
        <v>16</v>
      </c>
      <c r="I32" s="23">
        <v>17</v>
      </c>
      <c r="J32" s="4">
        <f>COUNTIFS(($B$2:$B$71):($F$2:$F$71),I32,($C$2:$C$71):($G$2:$G$71),$J$12)</f>
        <v>1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1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1</v>
      </c>
      <c r="U32" s="5">
        <f>COUNTIFS(($B$2:$B$71):($F$2:$F$71),I32,($C$2:$C$71):($G$2:$G$71),$U$12)</f>
        <v>3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1</v>
      </c>
      <c r="Y32" s="6">
        <f>COUNTIFS(($B$2:$B$71):($F$2:$F$71),I32,($C$2:$C$71):($G$2:$G$71),$Y$12)</f>
        <v>0</v>
      </c>
      <c r="Z32" s="6">
        <f>COUNTIFS(($B$2:$B$71):($F$2:$F$71),I32,($C$2:$C$71):($G$2:$G$71),$Z$12)</f>
        <v>4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1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1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0">
        <f t="shared" si="1"/>
        <v>1</v>
      </c>
      <c r="AX32" s="50">
        <f t="shared" si="2"/>
        <v>4</v>
      </c>
      <c r="AY32" s="51">
        <f t="shared" si="3"/>
        <v>0.2</v>
      </c>
      <c r="AZ32" s="28">
        <f t="shared" si="0"/>
        <v>1</v>
      </c>
      <c r="BA32" s="48">
        <v>17</v>
      </c>
    </row>
    <row r="33" spans="1:53">
      <c r="A33" s="77"/>
      <c r="B33" s="77">
        <v>17</v>
      </c>
      <c r="C33" s="77" t="s">
        <v>16</v>
      </c>
      <c r="E33" s="77"/>
      <c r="F33" s="77">
        <v>8</v>
      </c>
      <c r="G33" s="77" t="s">
        <v>16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0">
        <f t="shared" si="1"/>
        <v>0</v>
      </c>
      <c r="AX33" s="50">
        <f t="shared" si="2"/>
        <v>0</v>
      </c>
      <c r="AY33" s="51" t="str">
        <f t="shared" si="3"/>
        <v/>
      </c>
      <c r="AZ33" s="28">
        <f t="shared" si="0"/>
        <v>0</v>
      </c>
      <c r="BA33" s="48">
        <v>18</v>
      </c>
    </row>
    <row r="34" spans="1:53">
      <c r="A34" s="77"/>
      <c r="B34" s="77">
        <v>11</v>
      </c>
      <c r="C34" s="77" t="s">
        <v>309</v>
      </c>
      <c r="E34" s="77"/>
      <c r="F34" s="77">
        <v>16</v>
      </c>
      <c r="G34" s="77" t="s">
        <v>237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1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0">
        <f t="shared" si="1"/>
        <v>0</v>
      </c>
      <c r="AX34" s="50">
        <f t="shared" si="2"/>
        <v>0</v>
      </c>
      <c r="AY34" s="51" t="str">
        <f t="shared" si="3"/>
        <v/>
      </c>
      <c r="AZ34" s="28">
        <f t="shared" si="0"/>
        <v>0</v>
      </c>
      <c r="BA34" s="48">
        <v>19</v>
      </c>
    </row>
    <row r="35" spans="1:53">
      <c r="A35" s="77"/>
      <c r="B35" s="77">
        <v>15</v>
      </c>
      <c r="C35" s="77" t="s">
        <v>284</v>
      </c>
      <c r="E35" s="77"/>
      <c r="F35" s="77">
        <v>4</v>
      </c>
      <c r="G35" s="77" t="s">
        <v>264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0">
        <f t="shared" si="1"/>
        <v>0</v>
      </c>
      <c r="AX35" s="50">
        <f t="shared" si="2"/>
        <v>0</v>
      </c>
      <c r="AY35" s="51" t="str">
        <f t="shared" si="3"/>
        <v/>
      </c>
      <c r="AZ35" s="28">
        <f t="shared" si="0"/>
        <v>0</v>
      </c>
      <c r="BA35" s="48">
        <v>20</v>
      </c>
    </row>
    <row r="36" spans="1:53">
      <c r="A36" s="77"/>
      <c r="B36" s="77">
        <v>4</v>
      </c>
      <c r="C36" s="77" t="s">
        <v>16</v>
      </c>
      <c r="E36" s="77"/>
      <c r="F36" s="77">
        <v>8</v>
      </c>
      <c r="G36" s="77" t="s">
        <v>16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0">
        <f t="shared" si="1"/>
        <v>0</v>
      </c>
      <c r="AX36" s="50">
        <f t="shared" si="2"/>
        <v>0</v>
      </c>
      <c r="AY36" s="51" t="str">
        <f t="shared" si="3"/>
        <v/>
      </c>
      <c r="AZ36" s="28">
        <f t="shared" si="0"/>
        <v>0</v>
      </c>
      <c r="BA36" s="48">
        <v>21</v>
      </c>
    </row>
    <row r="37" spans="1:53">
      <c r="A37" s="77"/>
      <c r="B37" s="77">
        <v>15</v>
      </c>
      <c r="C37" s="77" t="s">
        <v>237</v>
      </c>
      <c r="E37" s="77"/>
      <c r="F37" s="77">
        <v>4</v>
      </c>
      <c r="G37" s="77" t="s">
        <v>303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0">
        <f t="shared" si="1"/>
        <v>0</v>
      </c>
      <c r="AX37" s="50">
        <f t="shared" si="2"/>
        <v>0</v>
      </c>
      <c r="AY37" s="51" t="str">
        <f t="shared" si="3"/>
        <v/>
      </c>
      <c r="AZ37" s="28">
        <f t="shared" si="0"/>
        <v>0</v>
      </c>
      <c r="BA37" s="48">
        <v>22</v>
      </c>
    </row>
    <row r="38" spans="1:53">
      <c r="A38" s="77"/>
      <c r="B38" s="77">
        <v>11</v>
      </c>
      <c r="C38" s="77" t="s">
        <v>331</v>
      </c>
      <c r="E38" s="77"/>
      <c r="F38" s="77">
        <v>8</v>
      </c>
      <c r="G38" s="77" t="s">
        <v>284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0">
        <f t="shared" si="1"/>
        <v>0</v>
      </c>
      <c r="AX38" s="50">
        <f t="shared" si="2"/>
        <v>0</v>
      </c>
      <c r="AY38" s="51" t="str">
        <f t="shared" si="3"/>
        <v/>
      </c>
      <c r="AZ38" s="28">
        <f t="shared" si="0"/>
        <v>0</v>
      </c>
      <c r="BA38" s="48">
        <v>23</v>
      </c>
    </row>
    <row r="39" spans="1:53">
      <c r="A39" s="77"/>
      <c r="B39" s="77">
        <v>17</v>
      </c>
      <c r="C39" s="77" t="s">
        <v>303</v>
      </c>
      <c r="E39" s="77"/>
      <c r="F39" s="77">
        <v>11</v>
      </c>
      <c r="G39" s="77" t="s">
        <v>267</v>
      </c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0">
        <f t="shared" si="1"/>
        <v>0</v>
      </c>
      <c r="AX39" s="50">
        <f t="shared" si="2"/>
        <v>0</v>
      </c>
      <c r="AY39" s="51" t="str">
        <f t="shared" si="3"/>
        <v/>
      </c>
      <c r="AZ39" s="28">
        <f t="shared" si="0"/>
        <v>0</v>
      </c>
      <c r="BA39" s="48">
        <v>24</v>
      </c>
    </row>
    <row r="40" spans="1:53">
      <c r="A40" s="77"/>
      <c r="B40" s="77">
        <v>17</v>
      </c>
      <c r="C40" s="77" t="s">
        <v>234</v>
      </c>
      <c r="E40" s="77"/>
      <c r="F40" s="77">
        <v>4</v>
      </c>
      <c r="G40" s="77" t="s">
        <v>559</v>
      </c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0">
        <f t="shared" si="1"/>
        <v>0</v>
      </c>
      <c r="AX40" s="50">
        <f t="shared" si="2"/>
        <v>0</v>
      </c>
      <c r="AY40" s="51" t="str">
        <f t="shared" si="3"/>
        <v/>
      </c>
      <c r="AZ40" s="28">
        <f t="shared" si="0"/>
        <v>0</v>
      </c>
      <c r="BA40" s="48">
        <v>25</v>
      </c>
    </row>
    <row r="41" spans="1:53">
      <c r="A41" s="77"/>
      <c r="B41" s="77">
        <v>16</v>
      </c>
      <c r="C41" s="77" t="s">
        <v>252</v>
      </c>
      <c r="E41" s="77"/>
      <c r="F41" s="77">
        <v>11</v>
      </c>
      <c r="G41" s="77" t="s">
        <v>561</v>
      </c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0">
        <f t="shared" si="1"/>
        <v>0</v>
      </c>
      <c r="AX41" s="50">
        <f t="shared" si="2"/>
        <v>0</v>
      </c>
      <c r="AY41" s="51" t="str">
        <f t="shared" si="3"/>
        <v/>
      </c>
      <c r="AZ41" s="28">
        <f t="shared" si="0"/>
        <v>0</v>
      </c>
      <c r="BA41" s="48">
        <v>26</v>
      </c>
    </row>
    <row r="42" spans="1:53">
      <c r="A42" s="77"/>
      <c r="B42" s="77">
        <v>1</v>
      </c>
      <c r="C42" s="77" t="s">
        <v>16</v>
      </c>
      <c r="E42" s="77"/>
      <c r="F42" s="77">
        <v>8</v>
      </c>
      <c r="G42" s="77" t="s">
        <v>238</v>
      </c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0">
        <f t="shared" si="1"/>
        <v>0</v>
      </c>
      <c r="AX42" s="50">
        <f t="shared" si="2"/>
        <v>0</v>
      </c>
      <c r="AY42" s="51" t="str">
        <f t="shared" si="3"/>
        <v/>
      </c>
      <c r="AZ42" s="28">
        <f t="shared" si="0"/>
        <v>0</v>
      </c>
      <c r="BA42" s="48">
        <v>27</v>
      </c>
    </row>
    <row r="43" spans="1:53">
      <c r="A43" s="77"/>
      <c r="B43" s="77">
        <v>12</v>
      </c>
      <c r="C43" s="77" t="s">
        <v>310</v>
      </c>
      <c r="E43" s="77"/>
      <c r="F43" s="77">
        <v>16</v>
      </c>
      <c r="G43" s="77" t="s">
        <v>314</v>
      </c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0">
        <f t="shared" si="1"/>
        <v>0</v>
      </c>
      <c r="AX43" s="50">
        <f t="shared" si="2"/>
        <v>0</v>
      </c>
      <c r="AY43" s="51" t="str">
        <f t="shared" si="3"/>
        <v/>
      </c>
      <c r="AZ43" s="28">
        <f t="shared" si="0"/>
        <v>0</v>
      </c>
      <c r="BA43" s="48">
        <v>28</v>
      </c>
    </row>
    <row r="44" spans="1:53">
      <c r="A44" s="77"/>
      <c r="B44" s="77">
        <v>15</v>
      </c>
      <c r="C44" s="77" t="s">
        <v>232</v>
      </c>
      <c r="E44" s="77"/>
      <c r="F44" s="77" t="s">
        <v>150</v>
      </c>
      <c r="G44" s="77" t="s">
        <v>16</v>
      </c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2"/>
      <c r="AX44" s="52"/>
      <c r="AY44" s="53"/>
      <c r="AZ44" s="26"/>
    </row>
    <row r="45" spans="1:53">
      <c r="A45" s="77"/>
      <c r="B45" s="77">
        <v>12</v>
      </c>
      <c r="C45" s="77" t="s">
        <v>311</v>
      </c>
      <c r="E45" s="77"/>
      <c r="F45" s="77">
        <v>11</v>
      </c>
      <c r="G45" s="77" t="s">
        <v>235</v>
      </c>
      <c r="I45" s="34" t="s">
        <v>411</v>
      </c>
      <c r="J45" s="4">
        <f>SUM(J14:J43)</f>
        <v>7</v>
      </c>
      <c r="K45" s="4">
        <f t="shared" ref="K45:AU45" si="4">SUM(K14:K43)</f>
        <v>1</v>
      </c>
      <c r="L45" s="4">
        <f t="shared" si="4"/>
        <v>1</v>
      </c>
      <c r="M45" s="4">
        <f t="shared" si="4"/>
        <v>0</v>
      </c>
      <c r="N45" s="4">
        <f t="shared" si="4"/>
        <v>0</v>
      </c>
      <c r="O45" s="4">
        <f t="shared" si="4"/>
        <v>3</v>
      </c>
      <c r="P45" s="4"/>
      <c r="Q45" s="5">
        <f t="shared" si="4"/>
        <v>6</v>
      </c>
      <c r="R45" s="5">
        <f t="shared" si="4"/>
        <v>4</v>
      </c>
      <c r="S45" s="5">
        <f t="shared" si="4"/>
        <v>1</v>
      </c>
      <c r="T45" s="5">
        <f t="shared" si="4"/>
        <v>2</v>
      </c>
      <c r="U45" s="5">
        <f t="shared" si="4"/>
        <v>8</v>
      </c>
      <c r="V45" s="5">
        <f t="shared" si="4"/>
        <v>1</v>
      </c>
      <c r="W45" s="5"/>
      <c r="X45" s="6">
        <f t="shared" si="4"/>
        <v>5</v>
      </c>
      <c r="Y45" s="6">
        <f t="shared" si="4"/>
        <v>1</v>
      </c>
      <c r="Z45" s="6">
        <f t="shared" si="4"/>
        <v>16</v>
      </c>
      <c r="AA45" s="6">
        <f t="shared" si="4"/>
        <v>8</v>
      </c>
      <c r="AB45" s="6">
        <f t="shared" si="4"/>
        <v>2</v>
      </c>
      <c r="AC45" s="6">
        <f t="shared" si="4"/>
        <v>4</v>
      </c>
      <c r="AD45" s="6">
        <f t="shared" si="4"/>
        <v>2</v>
      </c>
      <c r="AE45" s="6"/>
      <c r="AF45" s="7">
        <f t="shared" si="4"/>
        <v>0</v>
      </c>
      <c r="AG45" s="7">
        <f t="shared" si="4"/>
        <v>4</v>
      </c>
      <c r="AH45" s="7">
        <f t="shared" si="4"/>
        <v>0</v>
      </c>
      <c r="AI45" s="7">
        <f t="shared" si="4"/>
        <v>3</v>
      </c>
      <c r="AJ45" s="7">
        <f t="shared" si="4"/>
        <v>1</v>
      </c>
      <c r="AK45" s="7">
        <f t="shared" si="4"/>
        <v>9</v>
      </c>
      <c r="AL45" s="7">
        <f t="shared" si="4"/>
        <v>0</v>
      </c>
      <c r="AM45" s="7">
        <f t="shared" si="4"/>
        <v>0</v>
      </c>
      <c r="AN45" s="7">
        <f t="shared" si="4"/>
        <v>2</v>
      </c>
      <c r="AO45" s="7">
        <f t="shared" si="4"/>
        <v>4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3</v>
      </c>
      <c r="AU45" s="8">
        <f t="shared" si="4"/>
        <v>1</v>
      </c>
      <c r="AV45" s="17"/>
      <c r="AW45" s="50">
        <f t="shared" ref="AW45:AX45" si="5">SUM(AW14:AW43)</f>
        <v>9</v>
      </c>
      <c r="AX45" s="50">
        <f t="shared" si="5"/>
        <v>22</v>
      </c>
      <c r="AY45" s="51">
        <f>AW45/(AW45+AX45)</f>
        <v>0.29032258064516131</v>
      </c>
      <c r="AZ45" s="28">
        <f>SUM(AZ14:AZ43)</f>
        <v>7</v>
      </c>
    </row>
    <row r="46" spans="1:53">
      <c r="A46" s="77"/>
      <c r="B46" s="77">
        <v>10</v>
      </c>
      <c r="C46" s="77" t="s">
        <v>304</v>
      </c>
      <c r="E46" s="77"/>
      <c r="F46" s="77">
        <v>16</v>
      </c>
      <c r="G46" s="77" t="s">
        <v>259</v>
      </c>
    </row>
    <row r="47" spans="1:53">
      <c r="A47" s="77"/>
      <c r="B47" s="77">
        <v>15</v>
      </c>
      <c r="C47" s="77" t="s">
        <v>559</v>
      </c>
      <c r="E47" s="77"/>
      <c r="F47" s="77">
        <v>11</v>
      </c>
      <c r="G47" s="77" t="s">
        <v>237</v>
      </c>
    </row>
    <row r="48" spans="1:53">
      <c r="A48" s="77"/>
      <c r="B48" s="77">
        <v>11</v>
      </c>
      <c r="C48" s="77" t="s">
        <v>284</v>
      </c>
      <c r="E48" s="77"/>
      <c r="F48" s="77">
        <v>16</v>
      </c>
      <c r="G48" s="77" t="s">
        <v>231</v>
      </c>
      <c r="I48" s="82"/>
      <c r="J48" s="82"/>
      <c r="X48" s="76" t="s">
        <v>453</v>
      </c>
      <c r="AB48" s="147">
        <f>X45</f>
        <v>5</v>
      </c>
      <c r="AC48" s="147"/>
    </row>
    <row r="49" spans="1:48">
      <c r="A49" s="77"/>
      <c r="B49" s="77"/>
      <c r="C49" s="77"/>
      <c r="E49" s="77"/>
      <c r="F49" s="77">
        <v>11</v>
      </c>
      <c r="G49" s="77" t="s">
        <v>315</v>
      </c>
      <c r="I49" s="49"/>
      <c r="J49" s="49"/>
      <c r="X49" s="76" t="s">
        <v>1</v>
      </c>
      <c r="AB49" s="147">
        <f>L45</f>
        <v>1</v>
      </c>
      <c r="AC49" s="147"/>
    </row>
    <row r="50" spans="1:48">
      <c r="A50" s="77"/>
      <c r="B50" s="77"/>
      <c r="C50" s="77"/>
      <c r="E50" s="77"/>
      <c r="F50" s="77" t="s">
        <v>316</v>
      </c>
      <c r="G50" s="77" t="s">
        <v>16</v>
      </c>
      <c r="I50" s="82"/>
      <c r="J50" s="82"/>
      <c r="K50" s="78"/>
      <c r="X50" s="76" t="s">
        <v>2</v>
      </c>
      <c r="AB50" s="146">
        <f>AB49/AB48</f>
        <v>0.2</v>
      </c>
      <c r="AC50" s="146"/>
    </row>
    <row r="51" spans="1:48">
      <c r="A51" s="77"/>
      <c r="B51" s="77"/>
      <c r="C51" s="77"/>
      <c r="E51" s="77"/>
      <c r="F51" s="77">
        <v>7</v>
      </c>
      <c r="G51" s="77" t="s">
        <v>235</v>
      </c>
      <c r="AV51" s="79"/>
    </row>
    <row r="52" spans="1:48">
      <c r="A52" s="77"/>
      <c r="B52" s="77"/>
      <c r="C52" s="77"/>
      <c r="E52" s="77"/>
      <c r="F52" s="77">
        <v>3</v>
      </c>
      <c r="G52" s="77" t="s">
        <v>259</v>
      </c>
      <c r="AV52" s="79"/>
    </row>
    <row r="53" spans="1:48">
      <c r="A53" s="77"/>
      <c r="B53" s="77"/>
      <c r="C53" s="77"/>
      <c r="E53" s="77"/>
      <c r="F53" s="77">
        <v>19</v>
      </c>
      <c r="G53" s="77" t="s">
        <v>237</v>
      </c>
      <c r="I53" s="148" t="s">
        <v>412</v>
      </c>
      <c r="J53" s="148"/>
      <c r="K53" s="148" t="s">
        <v>413</v>
      </c>
      <c r="L53" s="148"/>
      <c r="AV53" s="79"/>
    </row>
    <row r="54" spans="1:48">
      <c r="A54" s="77"/>
      <c r="B54" s="77"/>
      <c r="C54" s="77"/>
      <c r="E54" s="77"/>
      <c r="F54" s="77"/>
      <c r="G54" s="77"/>
      <c r="AV54" s="79"/>
    </row>
    <row r="55" spans="1:48">
      <c r="A55" s="77"/>
      <c r="B55" s="77"/>
      <c r="C55" s="77"/>
      <c r="E55" s="77"/>
      <c r="F55" s="77"/>
      <c r="G55" s="77"/>
      <c r="AV55" s="79"/>
    </row>
    <row r="56" spans="1:48">
      <c r="A56" s="77"/>
      <c r="B56" s="77"/>
      <c r="C56" s="77"/>
      <c r="E56" s="77"/>
      <c r="F56" s="77"/>
      <c r="G56" s="77"/>
      <c r="I56" s="82"/>
      <c r="J56" s="82"/>
      <c r="K56" s="82"/>
      <c r="L56" s="82"/>
      <c r="AV56" s="79"/>
    </row>
    <row r="57" spans="1:48">
      <c r="A57" s="77"/>
      <c r="B57" s="77"/>
      <c r="C57" s="77"/>
      <c r="E57" s="77"/>
      <c r="F57" s="77"/>
      <c r="G57" s="77"/>
      <c r="I57" s="82"/>
      <c r="J57" s="82"/>
      <c r="K57" s="82"/>
      <c r="L57" s="82"/>
      <c r="AV57" s="79"/>
    </row>
    <row r="58" spans="1:48">
      <c r="A58" s="77"/>
      <c r="B58" s="77"/>
      <c r="C58" s="77"/>
      <c r="E58" s="77"/>
      <c r="F58" s="77"/>
      <c r="G58" s="77"/>
      <c r="I58" s="82"/>
      <c r="J58" s="82"/>
      <c r="K58" s="82"/>
      <c r="L58" s="82"/>
      <c r="AV58" s="79"/>
    </row>
    <row r="59" spans="1:48">
      <c r="A59" s="77"/>
      <c r="B59" s="77"/>
      <c r="C59" s="77"/>
      <c r="E59" s="77"/>
      <c r="F59" s="77"/>
      <c r="G59" s="77"/>
      <c r="AV59" s="79"/>
    </row>
    <row r="60" spans="1:48">
      <c r="A60" s="77"/>
      <c r="B60" s="77"/>
      <c r="C60" s="77"/>
      <c r="E60" s="77"/>
      <c r="F60" s="77"/>
      <c r="G60" s="77"/>
      <c r="AV60" s="79"/>
    </row>
    <row r="61" spans="1:48">
      <c r="A61" s="77"/>
      <c r="B61" s="77"/>
      <c r="C61" s="77"/>
      <c r="E61" s="77"/>
      <c r="F61" s="77"/>
      <c r="G61" s="77"/>
      <c r="AV61" s="79"/>
    </row>
    <row r="62" spans="1:48">
      <c r="A62" s="77"/>
      <c r="B62" s="77"/>
      <c r="C62" s="77"/>
      <c r="E62" s="77"/>
      <c r="F62" s="77"/>
      <c r="G62" s="77"/>
      <c r="AV62" s="79"/>
    </row>
    <row r="63" spans="1:48">
      <c r="A63" s="77"/>
      <c r="B63" s="77"/>
      <c r="C63" s="77"/>
      <c r="E63" s="77"/>
      <c r="F63" s="77"/>
      <c r="G63" s="77"/>
      <c r="AV63" s="79"/>
    </row>
    <row r="64" spans="1:48">
      <c r="A64" s="77"/>
      <c r="B64" s="77"/>
      <c r="C64" s="77"/>
      <c r="E64" s="77"/>
      <c r="F64" s="77"/>
      <c r="G64" s="77"/>
      <c r="AV64" s="79"/>
    </row>
    <row r="65" spans="1:48">
      <c r="A65" s="77"/>
      <c r="B65" s="77"/>
      <c r="C65" s="77"/>
      <c r="E65" s="77"/>
      <c r="F65" s="77"/>
      <c r="G65" s="77"/>
      <c r="AV65" s="79"/>
    </row>
    <row r="66" spans="1:48">
      <c r="A66" s="77"/>
      <c r="B66" s="77"/>
      <c r="C66" s="77"/>
      <c r="E66" s="77"/>
      <c r="F66" s="77"/>
      <c r="G66" s="77"/>
    </row>
    <row r="67" spans="1:48">
      <c r="A67" s="77"/>
      <c r="B67" s="77"/>
      <c r="C67" s="77"/>
      <c r="E67" s="77"/>
      <c r="F67" s="77"/>
      <c r="G67" s="77"/>
    </row>
    <row r="68" spans="1:48">
      <c r="A68" s="77"/>
      <c r="B68" s="77"/>
      <c r="C68" s="77"/>
      <c r="E68" s="77"/>
      <c r="F68" s="77"/>
      <c r="G68" s="77"/>
    </row>
    <row r="69" spans="1:48">
      <c r="A69" s="77"/>
      <c r="B69" s="77"/>
      <c r="C69" s="77"/>
      <c r="E69" s="77"/>
      <c r="F69" s="77"/>
      <c r="G69" s="77"/>
    </row>
    <row r="70" spans="1:48">
      <c r="A70" s="77"/>
      <c r="B70" s="77"/>
      <c r="C70" s="77"/>
      <c r="E70" s="77"/>
      <c r="F70" s="77"/>
      <c r="G70" s="77"/>
    </row>
    <row r="71" spans="1:48">
      <c r="A71" s="77"/>
      <c r="B71" s="77"/>
      <c r="C71" s="77"/>
      <c r="E71" s="77"/>
      <c r="F71" s="77"/>
      <c r="G71" s="77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G9" sqref="G9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69" customWidth="1"/>
    <col min="16" max="16" width="0.85546875" style="69" customWidth="1"/>
    <col min="17" max="22" width="4.140625" style="69" customWidth="1"/>
    <col min="23" max="23" width="0.85546875" style="69" customWidth="1"/>
    <col min="24" max="30" width="4.140625" style="69" customWidth="1"/>
    <col min="31" max="31" width="0.85546875" style="69" customWidth="1"/>
    <col min="32" max="41" width="4.140625" style="69" customWidth="1"/>
    <col min="42" max="42" width="0.85546875" style="69" customWidth="1"/>
    <col min="43" max="47" width="4.140625" style="69" customWidth="1"/>
    <col min="48" max="48" width="0.85546875" style="74" customWidth="1"/>
    <col min="49" max="50" width="6.7109375" style="69" customWidth="1"/>
    <col min="51" max="51" width="6.7109375" style="68" customWidth="1"/>
    <col min="52" max="52" width="5.7109375" style="69" customWidth="1"/>
    <col min="53" max="53" width="5.7109375" style="74" customWidth="1"/>
    <col min="54" max="16384" width="10.7109375" style="74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553</v>
      </c>
      <c r="J1" s="149"/>
      <c r="K1" s="150">
        <v>20190323.100000001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71">
        <v>1</v>
      </c>
      <c r="B2" s="71">
        <v>10</v>
      </c>
      <c r="C2" s="71" t="s">
        <v>164</v>
      </c>
      <c r="E2" s="71">
        <v>3</v>
      </c>
      <c r="F2" s="71">
        <v>10</v>
      </c>
      <c r="G2" s="71" t="s">
        <v>256</v>
      </c>
      <c r="I2" s="149" t="s">
        <v>554</v>
      </c>
      <c r="J2" s="149"/>
      <c r="K2" s="150" t="s">
        <v>275</v>
      </c>
      <c r="L2" s="150"/>
      <c r="M2" s="150"/>
      <c r="Q2" s="137" t="s">
        <v>149</v>
      </c>
      <c r="R2" s="138"/>
      <c r="S2" s="139"/>
      <c r="T2" s="28">
        <v>12</v>
      </c>
      <c r="U2" s="19" t="str">
        <f>IF(T2&gt;T3,"W","L")</f>
        <v>W</v>
      </c>
      <c r="AF2" s="21" t="s">
        <v>439</v>
      </c>
      <c r="AG2" s="71">
        <v>10</v>
      </c>
      <c r="AH2" s="71">
        <v>12</v>
      </c>
      <c r="AI2" s="71">
        <v>11</v>
      </c>
      <c r="AJ2" s="71">
        <v>16</v>
      </c>
      <c r="AK2" s="71">
        <v>1</v>
      </c>
      <c r="AL2" s="71">
        <v>17</v>
      </c>
      <c r="AM2" s="71">
        <v>15</v>
      </c>
    </row>
    <row r="3" spans="1:53">
      <c r="A3" s="71"/>
      <c r="B3" s="71">
        <v>11</v>
      </c>
      <c r="C3" s="71" t="s">
        <v>154</v>
      </c>
      <c r="E3" s="71"/>
      <c r="F3" s="71">
        <v>17</v>
      </c>
      <c r="G3" s="71" t="s">
        <v>547</v>
      </c>
      <c r="I3" s="149" t="s">
        <v>548</v>
      </c>
      <c r="J3" s="149"/>
      <c r="K3" s="150" t="s">
        <v>15</v>
      </c>
      <c r="L3" s="150"/>
      <c r="M3" s="150"/>
      <c r="Q3" s="140" t="str">
        <f>K2</f>
        <v>Leilehua</v>
      </c>
      <c r="R3" s="141"/>
      <c r="S3" s="142"/>
      <c r="T3" s="28">
        <v>4</v>
      </c>
      <c r="U3" s="19" t="str">
        <f>IF(T2&lt;T3,"W","L")</f>
        <v>L</v>
      </c>
      <c r="AF3" s="21" t="s">
        <v>440</v>
      </c>
      <c r="AG3" s="71">
        <v>1</v>
      </c>
      <c r="AH3" s="71">
        <v>10</v>
      </c>
      <c r="AI3" s="71">
        <v>11</v>
      </c>
      <c r="AJ3" s="71">
        <v>12</v>
      </c>
      <c r="AK3" s="71">
        <v>16</v>
      </c>
      <c r="AL3" s="71">
        <v>15</v>
      </c>
      <c r="AM3" s="71">
        <v>17</v>
      </c>
    </row>
    <row r="4" spans="1:53">
      <c r="A4" s="71"/>
      <c r="B4" s="71">
        <v>16</v>
      </c>
      <c r="C4" s="71" t="s">
        <v>169</v>
      </c>
      <c r="E4" s="71"/>
      <c r="F4" s="71">
        <v>16</v>
      </c>
      <c r="G4" s="71" t="s">
        <v>163</v>
      </c>
      <c r="I4" s="149" t="s">
        <v>549</v>
      </c>
      <c r="J4" s="149"/>
      <c r="K4" s="151">
        <v>0.50694444444444442</v>
      </c>
      <c r="L4" s="150"/>
      <c r="M4" s="150"/>
      <c r="AF4" s="21" t="s">
        <v>441</v>
      </c>
      <c r="AG4" s="71">
        <v>1</v>
      </c>
      <c r="AH4" s="71">
        <v>16</v>
      </c>
      <c r="AI4" s="71">
        <v>15</v>
      </c>
      <c r="AJ4" s="71">
        <v>7</v>
      </c>
      <c r="AK4" s="71">
        <v>17</v>
      </c>
      <c r="AL4" s="71">
        <v>11</v>
      </c>
      <c r="AM4" s="71">
        <v>10</v>
      </c>
    </row>
    <row r="5" spans="1:53">
      <c r="A5" s="71"/>
      <c r="B5" s="71">
        <v>10</v>
      </c>
      <c r="C5" s="71" t="s">
        <v>16</v>
      </c>
      <c r="E5" s="71"/>
      <c r="F5" s="71">
        <v>1</v>
      </c>
      <c r="G5" s="71" t="s">
        <v>401</v>
      </c>
      <c r="AF5" s="21" t="s">
        <v>442</v>
      </c>
      <c r="AG5" s="71" t="s">
        <v>150</v>
      </c>
      <c r="AH5" s="71">
        <v>6</v>
      </c>
      <c r="AI5" s="71">
        <v>25</v>
      </c>
      <c r="AJ5" s="71">
        <v>8</v>
      </c>
      <c r="AK5" s="71">
        <v>16</v>
      </c>
      <c r="AL5" s="71">
        <v>10</v>
      </c>
      <c r="AM5" s="71">
        <v>11</v>
      </c>
    </row>
    <row r="6" spans="1:53">
      <c r="A6" s="71"/>
      <c r="B6" s="71">
        <v>11</v>
      </c>
      <c r="C6" s="71" t="s">
        <v>234</v>
      </c>
      <c r="E6" s="71"/>
      <c r="F6" s="71">
        <v>7</v>
      </c>
      <c r="G6" s="71" t="s">
        <v>428</v>
      </c>
      <c r="AF6" s="21" t="s">
        <v>443</v>
      </c>
      <c r="AG6" s="71"/>
      <c r="AH6" s="71"/>
      <c r="AI6" s="71"/>
      <c r="AJ6" s="71"/>
      <c r="AK6" s="71"/>
      <c r="AL6" s="71"/>
      <c r="AM6" s="71"/>
    </row>
    <row r="7" spans="1:53">
      <c r="A7" s="71"/>
      <c r="B7" s="71">
        <v>15</v>
      </c>
      <c r="C7" s="71" t="s">
        <v>161</v>
      </c>
      <c r="E7" s="71"/>
      <c r="F7" s="71">
        <v>16</v>
      </c>
      <c r="G7" s="71" t="s">
        <v>566</v>
      </c>
      <c r="AF7" s="21" t="s">
        <v>444</v>
      </c>
      <c r="AG7" s="71"/>
      <c r="AH7" s="71"/>
      <c r="AI7" s="71"/>
      <c r="AJ7" s="71"/>
      <c r="AK7" s="71"/>
      <c r="AL7" s="71"/>
      <c r="AM7" s="71"/>
    </row>
    <row r="8" spans="1:53">
      <c r="A8" s="71"/>
      <c r="B8" s="71">
        <v>16</v>
      </c>
      <c r="C8" s="71" t="s">
        <v>235</v>
      </c>
      <c r="E8" s="71"/>
      <c r="F8" s="71">
        <v>11</v>
      </c>
      <c r="G8" s="71" t="s">
        <v>268</v>
      </c>
      <c r="AF8" s="22" t="s">
        <v>445</v>
      </c>
      <c r="AG8" s="71"/>
      <c r="AH8" s="71"/>
      <c r="AI8" s="71"/>
      <c r="AJ8" s="71"/>
      <c r="AK8" s="71"/>
      <c r="AL8" s="71"/>
      <c r="AM8" s="71"/>
    </row>
    <row r="9" spans="1:53">
      <c r="A9" s="71"/>
      <c r="B9" s="71">
        <v>12</v>
      </c>
      <c r="C9" s="71" t="s">
        <v>161</v>
      </c>
      <c r="E9" s="71"/>
      <c r="F9" s="71">
        <v>16</v>
      </c>
      <c r="G9" s="71" t="s">
        <v>258</v>
      </c>
    </row>
    <row r="10" spans="1:53">
      <c r="A10" s="71"/>
      <c r="B10" s="71">
        <v>17</v>
      </c>
      <c r="C10" s="71" t="s">
        <v>236</v>
      </c>
      <c r="E10" s="71"/>
      <c r="F10" s="71">
        <v>11</v>
      </c>
      <c r="G10" s="71" t="s">
        <v>257</v>
      </c>
    </row>
    <row r="11" spans="1:53">
      <c r="A11" s="71"/>
      <c r="B11" s="71">
        <v>1</v>
      </c>
      <c r="C11" s="71" t="s">
        <v>237</v>
      </c>
      <c r="E11" s="71"/>
      <c r="F11" s="71">
        <v>15</v>
      </c>
      <c r="G11" s="71" t="s">
        <v>461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W11" s="74"/>
      <c r="AX11" s="74"/>
      <c r="AY11" s="74"/>
      <c r="AZ11" s="74"/>
    </row>
    <row r="12" spans="1:53">
      <c r="A12" s="71"/>
      <c r="B12" s="71">
        <v>12</v>
      </c>
      <c r="C12" s="71" t="s">
        <v>169</v>
      </c>
      <c r="E12" s="71"/>
      <c r="F12" s="71">
        <v>10</v>
      </c>
      <c r="G12" s="71" t="s">
        <v>547</v>
      </c>
      <c r="I12" s="69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0" t="s">
        <v>124</v>
      </c>
      <c r="AX12" s="50" t="s">
        <v>139</v>
      </c>
      <c r="AY12" s="51" t="s">
        <v>137</v>
      </c>
      <c r="AZ12" s="28" t="s">
        <v>458</v>
      </c>
    </row>
    <row r="13" spans="1:53">
      <c r="A13" s="71"/>
      <c r="B13" s="71">
        <v>16</v>
      </c>
      <c r="C13" s="71" t="s">
        <v>163</v>
      </c>
      <c r="E13" s="71"/>
      <c r="F13" s="71">
        <v>1</v>
      </c>
      <c r="G13" s="71" t="s">
        <v>151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2"/>
      <c r="AX13" s="52"/>
      <c r="AY13" s="53"/>
      <c r="AZ13" s="26"/>
    </row>
    <row r="14" spans="1:53">
      <c r="A14" s="71"/>
      <c r="B14" s="71">
        <v>10</v>
      </c>
      <c r="C14" s="71" t="s">
        <v>152</v>
      </c>
      <c r="E14" s="71"/>
      <c r="F14" s="71">
        <v>11</v>
      </c>
      <c r="G14" s="71" t="s">
        <v>566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4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1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1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0">
        <f>SUM(J14:M14)</f>
        <v>0</v>
      </c>
      <c r="AX14" s="50">
        <f>SUM(Q14:V14)</f>
        <v>0</v>
      </c>
      <c r="AY14" s="51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71"/>
      <c r="B15" s="71">
        <v>17</v>
      </c>
      <c r="C15" s="71" t="s">
        <v>238</v>
      </c>
      <c r="E15" s="71"/>
      <c r="F15" s="71">
        <v>16</v>
      </c>
      <c r="G15" s="71" t="s">
        <v>259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3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0">
        <f t="shared" ref="AW15:AW43" si="1">SUM(J15:M15)</f>
        <v>0</v>
      </c>
      <c r="AX15" s="50">
        <f t="shared" ref="AX15:AX43" si="2">SUM(Q15:V15)</f>
        <v>0</v>
      </c>
      <c r="AY15" s="51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71"/>
      <c r="B16" s="71">
        <v>10</v>
      </c>
      <c r="C16" s="71" t="s">
        <v>543</v>
      </c>
      <c r="E16" s="71"/>
      <c r="F16" s="71">
        <v>11</v>
      </c>
      <c r="G16" s="71" t="s">
        <v>547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0">
        <f t="shared" si="1"/>
        <v>0</v>
      </c>
      <c r="AX16" s="50">
        <f t="shared" si="2"/>
        <v>0</v>
      </c>
      <c r="AY16" s="51" t="str">
        <f t="shared" si="3"/>
        <v/>
      </c>
      <c r="AZ16" s="28">
        <f t="shared" si="0"/>
        <v>0</v>
      </c>
      <c r="BA16" s="48" t="s">
        <v>410</v>
      </c>
    </row>
    <row r="17" spans="1:53">
      <c r="A17" s="71"/>
      <c r="B17" s="71">
        <v>17</v>
      </c>
      <c r="C17" s="71" t="s">
        <v>250</v>
      </c>
      <c r="E17" s="71"/>
      <c r="F17" s="71">
        <v>1</v>
      </c>
      <c r="G17" s="71" t="s">
        <v>401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0">
        <f t="shared" si="1"/>
        <v>0</v>
      </c>
      <c r="AX17" s="50">
        <f t="shared" si="2"/>
        <v>0</v>
      </c>
      <c r="AY17" s="51" t="str">
        <f t="shared" si="3"/>
        <v/>
      </c>
      <c r="AZ17" s="28">
        <f t="shared" si="0"/>
        <v>0</v>
      </c>
      <c r="BA17" s="48">
        <v>2</v>
      </c>
    </row>
    <row r="18" spans="1:53">
      <c r="A18" s="71"/>
      <c r="B18" s="71">
        <v>10</v>
      </c>
      <c r="C18" s="71" t="s">
        <v>401</v>
      </c>
      <c r="E18" s="71"/>
      <c r="F18" s="71">
        <v>11</v>
      </c>
      <c r="G18" s="71" t="s">
        <v>260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1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0">
        <f t="shared" si="1"/>
        <v>0</v>
      </c>
      <c r="AX18" s="50">
        <f t="shared" si="2"/>
        <v>1</v>
      </c>
      <c r="AY18" s="51">
        <f t="shared" si="3"/>
        <v>0</v>
      </c>
      <c r="AZ18" s="28">
        <f t="shared" si="0"/>
        <v>0</v>
      </c>
      <c r="BA18" s="48">
        <v>3</v>
      </c>
    </row>
    <row r="19" spans="1:53">
      <c r="A19" s="71"/>
      <c r="B19" s="71">
        <v>10</v>
      </c>
      <c r="C19" s="71" t="s">
        <v>566</v>
      </c>
      <c r="E19" s="71"/>
      <c r="F19" s="71">
        <v>16</v>
      </c>
      <c r="G19" s="71" t="s">
        <v>251</v>
      </c>
      <c r="I19" s="23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50">
        <f t="shared" si="1"/>
        <v>0</v>
      </c>
      <c r="AX19" s="50">
        <f t="shared" si="2"/>
        <v>0</v>
      </c>
      <c r="AY19" s="51" t="str">
        <f t="shared" si="3"/>
        <v/>
      </c>
      <c r="AZ19" s="28">
        <f t="shared" si="0"/>
        <v>0</v>
      </c>
      <c r="BA19" s="48">
        <v>4</v>
      </c>
    </row>
    <row r="20" spans="1:53">
      <c r="A20" s="71"/>
      <c r="B20" s="71">
        <v>11</v>
      </c>
      <c r="C20" s="71" t="s">
        <v>161</v>
      </c>
      <c r="E20" s="71"/>
      <c r="F20" s="71">
        <v>3</v>
      </c>
      <c r="G20" s="71" t="s">
        <v>161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0">
        <f t="shared" si="1"/>
        <v>0</v>
      </c>
      <c r="AX20" s="50">
        <f t="shared" si="2"/>
        <v>0</v>
      </c>
      <c r="AY20" s="51" t="str">
        <f t="shared" si="3"/>
        <v/>
      </c>
      <c r="AZ20" s="28">
        <f t="shared" si="0"/>
        <v>0</v>
      </c>
      <c r="BA20" s="48">
        <v>5</v>
      </c>
    </row>
    <row r="21" spans="1:53">
      <c r="A21" s="71"/>
      <c r="B21" s="71">
        <v>11</v>
      </c>
      <c r="C21" s="71" t="s">
        <v>428</v>
      </c>
      <c r="E21" s="71">
        <v>4</v>
      </c>
      <c r="F21" s="71">
        <v>10</v>
      </c>
      <c r="G21" s="71" t="s">
        <v>565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0">
        <f t="shared" si="1"/>
        <v>0</v>
      </c>
      <c r="AX21" s="50">
        <f t="shared" si="2"/>
        <v>0</v>
      </c>
      <c r="AY21" s="51" t="str">
        <f t="shared" si="3"/>
        <v/>
      </c>
      <c r="AZ21" s="28">
        <f t="shared" si="0"/>
        <v>0</v>
      </c>
      <c r="BA21" s="48">
        <v>6</v>
      </c>
    </row>
    <row r="22" spans="1:53">
      <c r="A22" s="71"/>
      <c r="B22" s="71">
        <v>16</v>
      </c>
      <c r="C22" s="71" t="s">
        <v>251</v>
      </c>
      <c r="E22" s="71"/>
      <c r="F22" s="71">
        <v>8</v>
      </c>
      <c r="G22" s="71" t="s">
        <v>163</v>
      </c>
      <c r="I22" s="23">
        <v>7</v>
      </c>
      <c r="J22" s="4">
        <f>COUNTIFS(($B$2:$B$71):($F$2:$F$71),I22,($C$2:$C$71):($G$2:$G$71),$J$12)</f>
        <v>1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0">
        <f t="shared" si="1"/>
        <v>1</v>
      </c>
      <c r="AX22" s="50">
        <f t="shared" si="2"/>
        <v>0</v>
      </c>
      <c r="AY22" s="51">
        <f t="shared" si="3"/>
        <v>1</v>
      </c>
      <c r="AZ22" s="28">
        <f t="shared" si="0"/>
        <v>0</v>
      </c>
      <c r="BA22" s="48">
        <v>7</v>
      </c>
    </row>
    <row r="23" spans="1:53">
      <c r="A23" s="71"/>
      <c r="B23" s="71">
        <v>11</v>
      </c>
      <c r="C23" s="71" t="s">
        <v>163</v>
      </c>
      <c r="E23" s="71"/>
      <c r="F23" s="71" t="s">
        <v>150</v>
      </c>
      <c r="G23" s="71" t="s">
        <v>401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1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0">
        <f t="shared" si="1"/>
        <v>0</v>
      </c>
      <c r="AX23" s="50">
        <f t="shared" si="2"/>
        <v>0</v>
      </c>
      <c r="AY23" s="51" t="str">
        <f t="shared" si="3"/>
        <v/>
      </c>
      <c r="AZ23" s="28">
        <f t="shared" si="0"/>
        <v>0</v>
      </c>
      <c r="BA23" s="48">
        <v>8</v>
      </c>
    </row>
    <row r="24" spans="1:53">
      <c r="A24" s="71"/>
      <c r="B24" s="71">
        <v>16</v>
      </c>
      <c r="C24" s="71" t="s">
        <v>461</v>
      </c>
      <c r="E24" s="71"/>
      <c r="F24" s="71">
        <v>16</v>
      </c>
      <c r="G24" s="71" t="s">
        <v>259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0">
        <f t="shared" si="1"/>
        <v>0</v>
      </c>
      <c r="AX24" s="50">
        <f t="shared" si="2"/>
        <v>0</v>
      </c>
      <c r="AY24" s="51" t="str">
        <f t="shared" si="3"/>
        <v/>
      </c>
      <c r="AZ24" s="28">
        <f t="shared" si="0"/>
        <v>0</v>
      </c>
      <c r="BA24" s="48">
        <v>9</v>
      </c>
    </row>
    <row r="25" spans="1:53">
      <c r="A25" s="71">
        <v>2</v>
      </c>
      <c r="B25" s="71">
        <v>10</v>
      </c>
      <c r="C25" s="71" t="s">
        <v>565</v>
      </c>
      <c r="E25" s="71"/>
      <c r="F25" s="71">
        <v>11</v>
      </c>
      <c r="G25" s="71" t="s">
        <v>461</v>
      </c>
      <c r="I25" s="23">
        <v>10</v>
      </c>
      <c r="J25" s="4">
        <f>COUNTIFS(($B$2:$B$71):($F$2:$F$71),I25,($C$2:$C$71):($G$2:$G$71),$J$12)</f>
        <v>1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2</v>
      </c>
      <c r="P25" s="4"/>
      <c r="Q25" s="5">
        <f>COUNTIFS(($B$2:$B$71):($F$2:$F$71),I25,($C$2:$C$71):($G$2:$G$71),$Q$12)</f>
        <v>1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1</v>
      </c>
      <c r="Y25" s="6">
        <f>COUNTIFS(($B$2:$B$71):($F$2:$F$71),I25,($C$2:$C$71):($G$2:$G$71),$Y$12)</f>
        <v>0</v>
      </c>
      <c r="Z25" s="6">
        <f>COUNTIFS(($B$2:$B$71):($F$2:$F$71),I25,($C$2:$C$71):($G$2:$G$71),$Z$12)</f>
        <v>2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2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1</v>
      </c>
      <c r="AO25" s="7">
        <f>COUNTIFS(($B$2:$B$71):($F$2:$F$71),I25,($C$2:$C$71):($G$2:$G$71),$AO$12)</f>
        <v>1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1</v>
      </c>
      <c r="AU25" s="8">
        <f>COUNTIFS(($B$2:$B$71):($F$2:$F$71),I25,($C$2:$C$71):($G$2:$G$71),$AU$12)</f>
        <v>3</v>
      </c>
      <c r="AV25" s="17"/>
      <c r="AW25" s="50">
        <f t="shared" si="1"/>
        <v>1</v>
      </c>
      <c r="AX25" s="50">
        <f t="shared" si="2"/>
        <v>1</v>
      </c>
      <c r="AY25" s="51">
        <f t="shared" si="3"/>
        <v>0.5</v>
      </c>
      <c r="AZ25" s="28">
        <f t="shared" si="0"/>
        <v>1</v>
      </c>
      <c r="BA25" s="48">
        <v>10</v>
      </c>
    </row>
    <row r="26" spans="1:53">
      <c r="A26" s="71"/>
      <c r="B26" s="71">
        <v>10</v>
      </c>
      <c r="C26" s="71" t="s">
        <v>163</v>
      </c>
      <c r="E26" s="71"/>
      <c r="F26" s="71">
        <v>10</v>
      </c>
      <c r="G26" s="71" t="s">
        <v>151</v>
      </c>
      <c r="I26" s="23">
        <v>11</v>
      </c>
      <c r="J26" s="4">
        <f>COUNTIFS(($B$2:$B$71):($F$2:$F$71),I26,($C$2:$C$71):($G$2:$G$71),$J$12)</f>
        <v>3</v>
      </c>
      <c r="K26" s="4">
        <f>COUNTIFS(($B$2:$B$71):($F$2:$F$71),I26,($C$2:$C$71):($G$2:$G$71),$K$12)</f>
        <v>0</v>
      </c>
      <c r="L26" s="4">
        <f>COUNTIFS(($B$2:$B$71):($F$2:$F$71),I26,($C$2:$C$71):($G$2:$G$71),$L$12)</f>
        <v>1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1</v>
      </c>
      <c r="R26" s="5">
        <f>COUNTIFS(($B$2:$B$71):($F$2:$F$71),I26,($C$2:$C$71):($G$2:$G$71),$R$12)</f>
        <v>2</v>
      </c>
      <c r="S26" s="5">
        <f>COUNTIFS(($B$2:$B$71):($F$2:$F$71),I26,($C$2:$C$71):($G$2:$G$71),$S$12)</f>
        <v>0</v>
      </c>
      <c r="T26" s="5">
        <f>COUNTIFS(($B$2:$B$71):($F$2:$F$71),I26,($C$2:$C$71):($G$2:$G$71),$T$12)</f>
        <v>1</v>
      </c>
      <c r="U26" s="5">
        <f>COUNTIFS(($B$2:$B$71):($F$2:$F$71),I26,($C$2:$C$71):($G$2:$G$71),$U$12)</f>
        <v>2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2</v>
      </c>
      <c r="Y26" s="6">
        <f>COUNTIFS(($B$2:$B$71):($F$2:$F$71),I26,($C$2:$C$71):($G$2:$G$71),$Y$12)</f>
        <v>1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1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1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1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1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5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0">
        <f t="shared" si="1"/>
        <v>4</v>
      </c>
      <c r="AX26" s="50">
        <f t="shared" si="2"/>
        <v>6</v>
      </c>
      <c r="AY26" s="51">
        <f t="shared" si="3"/>
        <v>0.4</v>
      </c>
      <c r="AZ26" s="28">
        <f t="shared" si="0"/>
        <v>1</v>
      </c>
      <c r="BA26" s="48">
        <v>11</v>
      </c>
    </row>
    <row r="27" spans="1:53">
      <c r="A27" s="71"/>
      <c r="B27" s="71">
        <v>11</v>
      </c>
      <c r="C27" s="71" t="s">
        <v>250</v>
      </c>
      <c r="E27" s="71"/>
      <c r="F27" s="71">
        <v>11</v>
      </c>
      <c r="G27" s="71" t="s">
        <v>461</v>
      </c>
      <c r="I27" s="23">
        <v>12</v>
      </c>
      <c r="J27" s="4">
        <f>COUNTIFS(($B$2:$B$71):($F$2:$F$71),I27,($C$2:$C$71):($G$2:$G$71),$J$12)</f>
        <v>2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1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1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2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1</v>
      </c>
      <c r="AK27" s="7">
        <f>COUNTIFS(($B$2:$B$71):($F$2:$F$71),I27,($C$2:$C$71):($G$2:$G$71),$AK$12)</f>
        <v>1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0">
        <f t="shared" si="1"/>
        <v>2</v>
      </c>
      <c r="AX27" s="50">
        <f t="shared" si="2"/>
        <v>1</v>
      </c>
      <c r="AY27" s="51">
        <f t="shared" si="3"/>
        <v>0.66666666666666663</v>
      </c>
      <c r="AZ27" s="28">
        <f t="shared" si="0"/>
        <v>1</v>
      </c>
      <c r="BA27" s="48">
        <v>12</v>
      </c>
    </row>
    <row r="28" spans="1:53">
      <c r="A28" s="71"/>
      <c r="B28" s="71">
        <v>10</v>
      </c>
      <c r="C28" s="71" t="s">
        <v>543</v>
      </c>
      <c r="E28" s="71"/>
      <c r="F28" s="71" t="s">
        <v>261</v>
      </c>
      <c r="G28" s="71" t="s">
        <v>401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1</v>
      </c>
      <c r="AK28" s="7">
        <f>COUNTIFS(($B$2:$B$71):($F$2:$F$71),I28,($C$2:$C$71):($G$2:$G$71),$AK$12)</f>
        <v>1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1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0">
        <f t="shared" si="1"/>
        <v>0</v>
      </c>
      <c r="AX28" s="50">
        <f t="shared" si="2"/>
        <v>0</v>
      </c>
      <c r="AY28" s="51" t="str">
        <f t="shared" si="3"/>
        <v/>
      </c>
      <c r="AZ28" s="28">
        <f t="shared" si="0"/>
        <v>0</v>
      </c>
      <c r="BA28" s="48">
        <v>13</v>
      </c>
    </row>
    <row r="29" spans="1:53">
      <c r="A29" s="71"/>
      <c r="B29" s="71">
        <v>17</v>
      </c>
      <c r="C29" s="71" t="s">
        <v>547</v>
      </c>
      <c r="E29" s="71"/>
      <c r="F29" s="71">
        <v>11</v>
      </c>
      <c r="G29" s="71" t="s">
        <v>262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1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0">
        <f t="shared" si="1"/>
        <v>0</v>
      </c>
      <c r="AX29" s="50">
        <f t="shared" si="2"/>
        <v>0</v>
      </c>
      <c r="AY29" s="51" t="str">
        <f t="shared" si="3"/>
        <v/>
      </c>
      <c r="AZ29" s="28">
        <f t="shared" si="0"/>
        <v>0</v>
      </c>
      <c r="BA29" s="48">
        <v>14</v>
      </c>
    </row>
    <row r="30" spans="1:53">
      <c r="A30" s="71"/>
      <c r="B30" s="71">
        <v>11</v>
      </c>
      <c r="C30" s="71" t="s">
        <v>163</v>
      </c>
      <c r="E30" s="71"/>
      <c r="F30" s="71">
        <v>17</v>
      </c>
      <c r="G30" s="71" t="s">
        <v>151</v>
      </c>
      <c r="I30" s="23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1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1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1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1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0">
        <f t="shared" si="1"/>
        <v>0</v>
      </c>
      <c r="AX30" s="50">
        <f t="shared" si="2"/>
        <v>2</v>
      </c>
      <c r="AY30" s="51">
        <f t="shared" si="3"/>
        <v>0</v>
      </c>
      <c r="AZ30" s="28">
        <f t="shared" si="0"/>
        <v>1</v>
      </c>
      <c r="BA30" s="48">
        <v>15</v>
      </c>
    </row>
    <row r="31" spans="1:53">
      <c r="A31" s="71"/>
      <c r="B31" s="71">
        <v>15</v>
      </c>
      <c r="C31" s="71" t="s">
        <v>427</v>
      </c>
      <c r="E31" s="71"/>
      <c r="F31" s="71">
        <v>12</v>
      </c>
      <c r="G31" s="71" t="s">
        <v>428</v>
      </c>
      <c r="I31" s="23">
        <v>16</v>
      </c>
      <c r="J31" s="4">
        <f>COUNTIFS(($B$2:$B$71):($F$2:$F$71),I31,($C$2:$C$71):($G$2:$G$71),$J$12)</f>
        <v>2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2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3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2</v>
      </c>
      <c r="Y31" s="6">
        <f>COUNTIFS(($B$2:$B$71):($F$2:$F$71),I31,($C$2:$C$71):($G$2:$G$71),$Y$12)</f>
        <v>0</v>
      </c>
      <c r="Z31" s="6">
        <f>COUNTIFS(($B$2:$B$71):($F$2:$F$71),I31,($C$2:$C$71):($G$2:$G$71),$Z$12)</f>
        <v>1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1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4</v>
      </c>
      <c r="AO31" s="7">
        <f>COUNTIFS(($B$2:$B$71):($F$2:$F$71),I31,($C$2:$C$71):($G$2:$G$71),$AO$12)</f>
        <v>1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0">
        <f t="shared" si="1"/>
        <v>2</v>
      </c>
      <c r="AX31" s="50">
        <f t="shared" si="2"/>
        <v>3</v>
      </c>
      <c r="AY31" s="51">
        <f t="shared" si="3"/>
        <v>0.4</v>
      </c>
      <c r="AZ31" s="28">
        <f t="shared" si="0"/>
        <v>1</v>
      </c>
      <c r="BA31" s="48">
        <v>16</v>
      </c>
    </row>
    <row r="32" spans="1:53">
      <c r="A32" s="71"/>
      <c r="B32" s="71"/>
      <c r="C32" s="71" t="s">
        <v>163</v>
      </c>
      <c r="E32" s="71"/>
      <c r="F32" s="71">
        <v>22</v>
      </c>
      <c r="G32" s="71" t="s">
        <v>151</v>
      </c>
      <c r="I32" s="23">
        <v>17</v>
      </c>
      <c r="J32" s="4">
        <f>COUNTIFS(($B$2:$B$71):($F$2:$F$71),I32,($C$2:$C$71):($G$2:$G$71),$J$12)</f>
        <v>2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1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2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1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2</v>
      </c>
      <c r="AO32" s="7">
        <f>COUNTIFS(($B$2:$B$71):($F$2:$F$71),I32,($C$2:$C$71):($G$2:$G$71),$AO$12)</f>
        <v>1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0">
        <f t="shared" si="1"/>
        <v>2</v>
      </c>
      <c r="AX32" s="50">
        <f t="shared" si="2"/>
        <v>0</v>
      </c>
      <c r="AY32" s="51">
        <f t="shared" si="3"/>
        <v>1</v>
      </c>
      <c r="AZ32" s="28">
        <f t="shared" si="0"/>
        <v>1</v>
      </c>
      <c r="BA32" s="48">
        <v>17</v>
      </c>
    </row>
    <row r="33" spans="1:53">
      <c r="A33" s="71"/>
      <c r="B33" s="71">
        <v>11</v>
      </c>
      <c r="C33" s="71" t="s">
        <v>228</v>
      </c>
      <c r="E33" s="71"/>
      <c r="F33" s="71">
        <v>13</v>
      </c>
      <c r="G33" s="71" t="s">
        <v>154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0">
        <f t="shared" si="1"/>
        <v>0</v>
      </c>
      <c r="AX33" s="50">
        <f t="shared" si="2"/>
        <v>0</v>
      </c>
      <c r="AY33" s="51" t="str">
        <f t="shared" si="3"/>
        <v/>
      </c>
      <c r="AZ33" s="28">
        <f t="shared" si="0"/>
        <v>0</v>
      </c>
      <c r="BA33" s="48">
        <v>18</v>
      </c>
    </row>
    <row r="34" spans="1:53">
      <c r="A34" s="71"/>
      <c r="B34" s="71">
        <v>11</v>
      </c>
      <c r="C34" s="71" t="s">
        <v>161</v>
      </c>
      <c r="E34" s="71"/>
      <c r="F34" s="71">
        <v>13</v>
      </c>
      <c r="G34" s="71" t="s">
        <v>263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0">
        <f t="shared" si="1"/>
        <v>0</v>
      </c>
      <c r="AX34" s="50">
        <f t="shared" si="2"/>
        <v>0</v>
      </c>
      <c r="AY34" s="51" t="str">
        <f t="shared" si="3"/>
        <v/>
      </c>
      <c r="AZ34" s="28">
        <f t="shared" si="0"/>
        <v>0</v>
      </c>
      <c r="BA34" s="48">
        <v>19</v>
      </c>
    </row>
    <row r="35" spans="1:53">
      <c r="A35" s="71"/>
      <c r="B35" s="71">
        <v>11</v>
      </c>
      <c r="C35" s="71" t="s">
        <v>163</v>
      </c>
      <c r="E35" s="71"/>
      <c r="F35" s="71">
        <v>22</v>
      </c>
      <c r="G35" s="71" t="s">
        <v>401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0">
        <f t="shared" si="1"/>
        <v>0</v>
      </c>
      <c r="AX35" s="50">
        <f t="shared" si="2"/>
        <v>0</v>
      </c>
      <c r="AY35" s="51" t="str">
        <f t="shared" si="3"/>
        <v/>
      </c>
      <c r="AZ35" s="28">
        <f t="shared" si="0"/>
        <v>0</v>
      </c>
      <c r="BA35" s="48">
        <v>20</v>
      </c>
    </row>
    <row r="36" spans="1:53">
      <c r="A36" s="71"/>
      <c r="B36" s="71">
        <v>1</v>
      </c>
      <c r="C36" s="71" t="s">
        <v>401</v>
      </c>
      <c r="E36" s="71"/>
      <c r="F36" s="71">
        <v>14</v>
      </c>
      <c r="G36" s="71" t="s">
        <v>264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0">
        <f t="shared" si="1"/>
        <v>0</v>
      </c>
      <c r="AX36" s="50">
        <f t="shared" si="2"/>
        <v>0</v>
      </c>
      <c r="AY36" s="51" t="str">
        <f t="shared" si="3"/>
        <v/>
      </c>
      <c r="AZ36" s="28">
        <f t="shared" si="0"/>
        <v>0</v>
      </c>
      <c r="BA36" s="48">
        <v>21</v>
      </c>
    </row>
    <row r="37" spans="1:53">
      <c r="A37" s="71"/>
      <c r="B37" s="71">
        <v>10</v>
      </c>
      <c r="C37" s="71" t="s">
        <v>428</v>
      </c>
      <c r="E37" s="71"/>
      <c r="F37" s="71">
        <v>13</v>
      </c>
      <c r="G37" s="71" t="s">
        <v>265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1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1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1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0">
        <f t="shared" si="1"/>
        <v>0</v>
      </c>
      <c r="AX37" s="50">
        <f t="shared" si="2"/>
        <v>0</v>
      </c>
      <c r="AY37" s="51" t="str">
        <f t="shared" si="3"/>
        <v/>
      </c>
      <c r="AZ37" s="28">
        <f t="shared" si="0"/>
        <v>0</v>
      </c>
      <c r="BA37" s="48">
        <v>22</v>
      </c>
    </row>
    <row r="38" spans="1:53">
      <c r="A38" s="71"/>
      <c r="B38" s="71">
        <v>16</v>
      </c>
      <c r="C38" s="71" t="s">
        <v>252</v>
      </c>
      <c r="E38" s="71"/>
      <c r="F38" s="71" t="s">
        <v>150</v>
      </c>
      <c r="G38" s="71" t="s">
        <v>401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0">
        <f t="shared" si="1"/>
        <v>0</v>
      </c>
      <c r="AX38" s="50">
        <f t="shared" si="2"/>
        <v>0</v>
      </c>
      <c r="AY38" s="51" t="str">
        <f t="shared" si="3"/>
        <v/>
      </c>
      <c r="AZ38" s="28">
        <f t="shared" si="0"/>
        <v>0</v>
      </c>
      <c r="BA38" s="48">
        <v>23</v>
      </c>
    </row>
    <row r="39" spans="1:53">
      <c r="A39" s="71"/>
      <c r="B39" s="71">
        <v>17</v>
      </c>
      <c r="C39" s="71" t="s">
        <v>163</v>
      </c>
      <c r="E39" s="71"/>
      <c r="F39" s="71">
        <v>12</v>
      </c>
      <c r="G39" s="71" t="s">
        <v>237</v>
      </c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0">
        <f t="shared" si="1"/>
        <v>0</v>
      </c>
      <c r="AX39" s="50">
        <f t="shared" si="2"/>
        <v>0</v>
      </c>
      <c r="AY39" s="51" t="str">
        <f t="shared" si="3"/>
        <v/>
      </c>
      <c r="AZ39" s="28">
        <f t="shared" si="0"/>
        <v>0</v>
      </c>
      <c r="BA39" s="48">
        <v>24</v>
      </c>
    </row>
    <row r="40" spans="1:53">
      <c r="A40" s="71"/>
      <c r="B40" s="71">
        <v>17</v>
      </c>
      <c r="C40" s="71" t="s">
        <v>427</v>
      </c>
      <c r="E40" s="71"/>
      <c r="F40" s="71">
        <v>22</v>
      </c>
      <c r="G40" s="71" t="s">
        <v>427</v>
      </c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0">
        <f t="shared" si="1"/>
        <v>0</v>
      </c>
      <c r="AX40" s="50">
        <f t="shared" si="2"/>
        <v>0</v>
      </c>
      <c r="AY40" s="51" t="str">
        <f t="shared" si="3"/>
        <v/>
      </c>
      <c r="AZ40" s="28">
        <f t="shared" si="0"/>
        <v>0</v>
      </c>
      <c r="BA40" s="48">
        <v>25</v>
      </c>
    </row>
    <row r="41" spans="1:53">
      <c r="A41" s="71"/>
      <c r="B41" s="71">
        <v>16</v>
      </c>
      <c r="C41" s="71" t="s">
        <v>253</v>
      </c>
      <c r="E41" s="71"/>
      <c r="F41" s="71"/>
      <c r="G41" s="71"/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0">
        <f t="shared" si="1"/>
        <v>0</v>
      </c>
      <c r="AX41" s="50">
        <f t="shared" si="2"/>
        <v>0</v>
      </c>
      <c r="AY41" s="51" t="str">
        <f t="shared" si="3"/>
        <v/>
      </c>
      <c r="AZ41" s="28">
        <f t="shared" si="0"/>
        <v>0</v>
      </c>
      <c r="BA41" s="48">
        <v>26</v>
      </c>
    </row>
    <row r="42" spans="1:53">
      <c r="A42" s="71"/>
      <c r="B42" s="71">
        <v>16</v>
      </c>
      <c r="C42" s="71" t="s">
        <v>428</v>
      </c>
      <c r="E42" s="71"/>
      <c r="F42" s="71"/>
      <c r="G42" s="71"/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0">
        <f t="shared" si="1"/>
        <v>0</v>
      </c>
      <c r="AX42" s="50">
        <f t="shared" si="2"/>
        <v>0</v>
      </c>
      <c r="AY42" s="51" t="str">
        <f t="shared" si="3"/>
        <v/>
      </c>
      <c r="AZ42" s="28">
        <f t="shared" si="0"/>
        <v>0</v>
      </c>
      <c r="BA42" s="48">
        <v>27</v>
      </c>
    </row>
    <row r="43" spans="1:53">
      <c r="A43" s="71"/>
      <c r="B43" s="71">
        <v>15</v>
      </c>
      <c r="C43" s="71" t="s">
        <v>543</v>
      </c>
      <c r="E43" s="71"/>
      <c r="F43" s="71"/>
      <c r="G43" s="71"/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0">
        <f t="shared" si="1"/>
        <v>0</v>
      </c>
      <c r="AX43" s="50">
        <f t="shared" si="2"/>
        <v>0</v>
      </c>
      <c r="AY43" s="51" t="str">
        <f t="shared" si="3"/>
        <v/>
      </c>
      <c r="AZ43" s="28">
        <f t="shared" si="0"/>
        <v>0</v>
      </c>
      <c r="BA43" s="48">
        <v>28</v>
      </c>
    </row>
    <row r="44" spans="1:53">
      <c r="A44" s="71"/>
      <c r="B44" s="71">
        <v>11</v>
      </c>
      <c r="C44" s="71" t="s">
        <v>232</v>
      </c>
      <c r="E44" s="71"/>
      <c r="F44" s="71"/>
      <c r="G44" s="71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2"/>
      <c r="AX44" s="52"/>
      <c r="AY44" s="53"/>
      <c r="AZ44" s="26"/>
    </row>
    <row r="45" spans="1:53">
      <c r="A45" s="71"/>
      <c r="B45" s="71">
        <v>12</v>
      </c>
      <c r="C45" s="71" t="s">
        <v>254</v>
      </c>
      <c r="E45" s="71"/>
      <c r="F45" s="71"/>
      <c r="G45" s="71"/>
      <c r="I45" s="34" t="s">
        <v>411</v>
      </c>
      <c r="J45" s="4">
        <f>SUM(J14:J43)</f>
        <v>11</v>
      </c>
      <c r="K45" s="4">
        <f t="shared" ref="K45:AU45" si="4">SUM(K14:K43)</f>
        <v>0</v>
      </c>
      <c r="L45" s="4">
        <f t="shared" si="4"/>
        <v>1</v>
      </c>
      <c r="M45" s="4">
        <f t="shared" si="4"/>
        <v>0</v>
      </c>
      <c r="N45" s="4">
        <f t="shared" si="4"/>
        <v>0</v>
      </c>
      <c r="O45" s="4">
        <f t="shared" si="4"/>
        <v>5</v>
      </c>
      <c r="P45" s="4"/>
      <c r="Q45" s="5">
        <f t="shared" si="4"/>
        <v>2</v>
      </c>
      <c r="R45" s="5">
        <f t="shared" si="4"/>
        <v>6</v>
      </c>
      <c r="S45" s="5">
        <f t="shared" si="4"/>
        <v>0</v>
      </c>
      <c r="T45" s="5">
        <f t="shared" si="4"/>
        <v>1</v>
      </c>
      <c r="U45" s="5">
        <f t="shared" si="4"/>
        <v>5</v>
      </c>
      <c r="V45" s="5">
        <f t="shared" si="4"/>
        <v>0</v>
      </c>
      <c r="W45" s="5"/>
      <c r="X45" s="6">
        <f t="shared" si="4"/>
        <v>5</v>
      </c>
      <c r="Y45" s="6">
        <f t="shared" si="4"/>
        <v>1</v>
      </c>
      <c r="Z45" s="6">
        <f t="shared" si="4"/>
        <v>12</v>
      </c>
      <c r="AA45" s="6">
        <f t="shared" si="4"/>
        <v>0</v>
      </c>
      <c r="AB45" s="6">
        <f t="shared" si="4"/>
        <v>0</v>
      </c>
      <c r="AC45" s="6">
        <f t="shared" si="4"/>
        <v>1</v>
      </c>
      <c r="AD45" s="6">
        <f t="shared" si="4"/>
        <v>1</v>
      </c>
      <c r="AE45" s="6"/>
      <c r="AF45" s="7">
        <f t="shared" si="4"/>
        <v>0</v>
      </c>
      <c r="AG45" s="7">
        <f t="shared" si="4"/>
        <v>7</v>
      </c>
      <c r="AH45" s="7">
        <f t="shared" si="4"/>
        <v>0</v>
      </c>
      <c r="AI45" s="7">
        <f t="shared" si="4"/>
        <v>4</v>
      </c>
      <c r="AJ45" s="7">
        <f t="shared" si="4"/>
        <v>4</v>
      </c>
      <c r="AK45" s="7">
        <f t="shared" si="4"/>
        <v>4</v>
      </c>
      <c r="AL45" s="7">
        <f t="shared" si="4"/>
        <v>0</v>
      </c>
      <c r="AM45" s="7">
        <f t="shared" si="4"/>
        <v>0</v>
      </c>
      <c r="AN45" s="7">
        <f t="shared" si="4"/>
        <v>14</v>
      </c>
      <c r="AO45" s="7">
        <f t="shared" si="4"/>
        <v>5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1</v>
      </c>
      <c r="AU45" s="8">
        <f t="shared" si="4"/>
        <v>3</v>
      </c>
      <c r="AV45" s="17"/>
      <c r="AW45" s="50">
        <f t="shared" ref="AW45:AX45" si="5">SUM(AW14:AW43)</f>
        <v>12</v>
      </c>
      <c r="AX45" s="50">
        <f t="shared" si="5"/>
        <v>14</v>
      </c>
      <c r="AY45" s="51">
        <f>AW45/(AW45+AX45)</f>
        <v>0.46153846153846156</v>
      </c>
      <c r="AZ45" s="28">
        <f>SUM(AZ14:AZ43)</f>
        <v>7</v>
      </c>
    </row>
    <row r="46" spans="1:53">
      <c r="A46" s="71"/>
      <c r="B46" s="71">
        <v>12</v>
      </c>
      <c r="C46" s="71" t="s">
        <v>428</v>
      </c>
      <c r="E46" s="71"/>
      <c r="F46" s="71"/>
      <c r="G46" s="71"/>
    </row>
    <row r="47" spans="1:53">
      <c r="A47" s="71"/>
      <c r="B47" s="71">
        <v>10</v>
      </c>
      <c r="C47" s="71" t="s">
        <v>267</v>
      </c>
      <c r="E47" s="71"/>
      <c r="F47" s="71"/>
      <c r="G47" s="71"/>
    </row>
    <row r="48" spans="1:53">
      <c r="A48" s="71"/>
      <c r="B48" s="71">
        <v>11</v>
      </c>
      <c r="C48" s="71" t="s">
        <v>163</v>
      </c>
      <c r="E48" s="71"/>
      <c r="F48" s="71"/>
      <c r="G48" s="71"/>
      <c r="I48" s="74"/>
      <c r="J48" s="74"/>
      <c r="X48" s="70" t="s">
        <v>453</v>
      </c>
      <c r="AB48" s="147">
        <f>X45</f>
        <v>5</v>
      </c>
      <c r="AC48" s="147"/>
    </row>
    <row r="49" spans="1:48">
      <c r="A49" s="71"/>
      <c r="B49" s="71">
        <v>11</v>
      </c>
      <c r="C49" s="71" t="s">
        <v>152</v>
      </c>
      <c r="E49" s="71"/>
      <c r="F49" s="71"/>
      <c r="G49" s="71"/>
      <c r="I49" s="49"/>
      <c r="J49" s="49"/>
      <c r="X49" s="70" t="s">
        <v>341</v>
      </c>
      <c r="AB49" s="147">
        <f>L45</f>
        <v>1</v>
      </c>
      <c r="AC49" s="147"/>
    </row>
    <row r="50" spans="1:48">
      <c r="A50" s="71"/>
      <c r="B50" s="71">
        <v>12</v>
      </c>
      <c r="C50" s="71" t="s">
        <v>547</v>
      </c>
      <c r="E50" s="71"/>
      <c r="F50" s="71"/>
      <c r="G50" s="71"/>
      <c r="I50" s="74"/>
      <c r="J50" s="74"/>
      <c r="K50" s="68"/>
      <c r="X50" s="70" t="s">
        <v>342</v>
      </c>
      <c r="AB50" s="146">
        <f>AB49/AB48</f>
        <v>0.2</v>
      </c>
      <c r="AC50" s="146"/>
    </row>
    <row r="51" spans="1:48">
      <c r="A51" s="71"/>
      <c r="B51" s="71">
        <v>16</v>
      </c>
      <c r="C51" s="71" t="s">
        <v>163</v>
      </c>
      <c r="E51" s="71"/>
      <c r="F51" s="71"/>
      <c r="G51" s="71"/>
      <c r="AV51" s="69"/>
    </row>
    <row r="52" spans="1:48">
      <c r="A52" s="71"/>
      <c r="B52" s="71">
        <v>12</v>
      </c>
      <c r="C52" s="71" t="s">
        <v>547</v>
      </c>
      <c r="E52" s="71"/>
      <c r="F52" s="71"/>
      <c r="G52" s="71"/>
      <c r="AV52" s="69"/>
    </row>
    <row r="53" spans="1:48">
      <c r="A53" s="71"/>
      <c r="B53" s="71">
        <v>17</v>
      </c>
      <c r="C53" s="71" t="s">
        <v>163</v>
      </c>
      <c r="E53" s="71"/>
      <c r="F53" s="71"/>
      <c r="G53" s="71"/>
      <c r="I53" s="148" t="s">
        <v>412</v>
      </c>
      <c r="J53" s="148"/>
      <c r="K53" s="148" t="s">
        <v>413</v>
      </c>
      <c r="L53" s="148"/>
      <c r="AV53" s="69"/>
    </row>
    <row r="54" spans="1:48">
      <c r="A54" s="71"/>
      <c r="B54" s="71">
        <v>16</v>
      </c>
      <c r="C54" s="71" t="s">
        <v>428</v>
      </c>
      <c r="E54" s="71"/>
      <c r="F54" s="71"/>
      <c r="G54" s="71"/>
      <c r="AV54" s="69"/>
    </row>
    <row r="55" spans="1:48">
      <c r="A55" s="71"/>
      <c r="B55" s="71">
        <v>11</v>
      </c>
      <c r="C55" s="71" t="s">
        <v>252</v>
      </c>
      <c r="E55" s="71"/>
      <c r="F55" s="71"/>
      <c r="G55" s="71"/>
      <c r="AV55" s="69"/>
    </row>
    <row r="56" spans="1:48">
      <c r="A56" s="71"/>
      <c r="B56" s="71">
        <v>1</v>
      </c>
      <c r="C56" s="71" t="s">
        <v>255</v>
      </c>
      <c r="E56" s="71"/>
      <c r="F56" s="71"/>
      <c r="G56" s="71"/>
      <c r="I56" s="74"/>
      <c r="J56" s="74"/>
      <c r="K56" s="74"/>
      <c r="L56" s="74"/>
      <c r="AV56" s="69"/>
    </row>
    <row r="57" spans="1:48">
      <c r="A57" s="71"/>
      <c r="B57" s="71"/>
      <c r="C57" s="71"/>
      <c r="E57" s="71"/>
      <c r="F57" s="71"/>
      <c r="G57" s="71"/>
      <c r="I57" s="74"/>
      <c r="J57" s="74"/>
      <c r="K57" s="74"/>
      <c r="L57" s="74"/>
      <c r="AV57" s="69"/>
    </row>
    <row r="58" spans="1:48">
      <c r="A58" s="71"/>
      <c r="B58" s="71"/>
      <c r="C58" s="71"/>
      <c r="E58" s="71"/>
      <c r="F58" s="71"/>
      <c r="G58" s="71"/>
      <c r="I58" s="74"/>
      <c r="J58" s="74"/>
      <c r="K58" s="74"/>
      <c r="L58" s="74"/>
      <c r="AV58" s="69"/>
    </row>
    <row r="59" spans="1:48">
      <c r="A59" s="71"/>
      <c r="B59" s="71"/>
      <c r="C59" s="71"/>
      <c r="E59" s="71"/>
      <c r="F59" s="71"/>
      <c r="G59" s="71"/>
      <c r="AV59" s="69"/>
    </row>
    <row r="60" spans="1:48">
      <c r="A60" s="71"/>
      <c r="B60" s="71"/>
      <c r="C60" s="71"/>
      <c r="E60" s="71"/>
      <c r="F60" s="71"/>
      <c r="G60" s="71"/>
      <c r="AV60" s="69"/>
    </row>
    <row r="61" spans="1:48">
      <c r="A61" s="71"/>
      <c r="B61" s="71"/>
      <c r="C61" s="71"/>
      <c r="E61" s="71"/>
      <c r="F61" s="71"/>
      <c r="G61" s="71"/>
      <c r="AV61" s="69"/>
    </row>
    <row r="62" spans="1:48">
      <c r="A62" s="71"/>
      <c r="B62" s="71"/>
      <c r="C62" s="71"/>
      <c r="E62" s="71"/>
      <c r="F62" s="71"/>
      <c r="G62" s="71"/>
      <c r="AV62" s="69"/>
    </row>
    <row r="63" spans="1:48">
      <c r="A63" s="71"/>
      <c r="B63" s="71"/>
      <c r="C63" s="71"/>
      <c r="E63" s="71"/>
      <c r="F63" s="71"/>
      <c r="G63" s="71"/>
      <c r="AV63" s="69"/>
    </row>
    <row r="64" spans="1:48">
      <c r="A64" s="71"/>
      <c r="B64" s="71"/>
      <c r="C64" s="71"/>
      <c r="E64" s="71"/>
      <c r="F64" s="71"/>
      <c r="G64" s="71"/>
      <c r="AV64" s="69"/>
    </row>
    <row r="65" spans="1:48">
      <c r="A65" s="71"/>
      <c r="B65" s="71"/>
      <c r="C65" s="71"/>
      <c r="E65" s="71"/>
      <c r="F65" s="71"/>
      <c r="G65" s="71"/>
      <c r="AV65" s="69"/>
    </row>
    <row r="66" spans="1:48">
      <c r="A66" s="71"/>
      <c r="B66" s="71"/>
      <c r="C66" s="71"/>
      <c r="E66" s="71"/>
      <c r="F66" s="71"/>
      <c r="G66" s="71"/>
    </row>
    <row r="67" spans="1:48">
      <c r="A67" s="71"/>
      <c r="B67" s="71"/>
      <c r="C67" s="71"/>
      <c r="E67" s="71"/>
      <c r="F67" s="71"/>
      <c r="G67" s="71"/>
    </row>
    <row r="68" spans="1:48">
      <c r="A68" s="71"/>
      <c r="B68" s="71"/>
      <c r="C68" s="71"/>
      <c r="E68" s="71"/>
      <c r="F68" s="71"/>
      <c r="G68" s="71"/>
    </row>
    <row r="69" spans="1:48">
      <c r="A69" s="71"/>
      <c r="B69" s="71"/>
      <c r="C69" s="71"/>
      <c r="E69" s="71"/>
      <c r="F69" s="71"/>
      <c r="G69" s="71"/>
    </row>
    <row r="70" spans="1:48">
      <c r="A70" s="71"/>
      <c r="B70" s="71"/>
      <c r="C70" s="71"/>
      <c r="E70" s="71"/>
      <c r="F70" s="71"/>
      <c r="G70" s="71"/>
    </row>
    <row r="71" spans="1:48">
      <c r="A71" s="71"/>
      <c r="B71" s="71"/>
      <c r="C71" s="71"/>
      <c r="E71" s="71"/>
      <c r="F71" s="71"/>
      <c r="G71" s="71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C3" sqref="C3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60" customWidth="1"/>
    <col min="16" max="16" width="0.85546875" style="60" customWidth="1"/>
    <col min="17" max="22" width="4.140625" style="60" customWidth="1"/>
    <col min="23" max="23" width="0.85546875" style="60" customWidth="1"/>
    <col min="24" max="30" width="4.140625" style="60" customWidth="1"/>
    <col min="31" max="31" width="0.85546875" style="60" customWidth="1"/>
    <col min="32" max="41" width="4.140625" style="60" customWidth="1"/>
    <col min="42" max="42" width="0.85546875" style="60" customWidth="1"/>
    <col min="43" max="47" width="4.140625" style="60" customWidth="1"/>
    <col min="48" max="48" width="0.85546875" style="65" customWidth="1"/>
    <col min="49" max="50" width="6.7109375" style="60" customWidth="1"/>
    <col min="51" max="51" width="6.7109375" style="61" customWidth="1"/>
    <col min="52" max="52" width="5.7109375" style="60" customWidth="1"/>
    <col min="53" max="53" width="5.7109375" style="65" customWidth="1"/>
    <col min="54" max="16384" width="10.7109375" style="65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345</v>
      </c>
      <c r="J1" s="149"/>
      <c r="K1" s="150">
        <v>20190320.100000001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66">
        <v>1</v>
      </c>
      <c r="B2" s="66">
        <v>15</v>
      </c>
      <c r="C2" s="71" t="s">
        <v>269</v>
      </c>
      <c r="E2" s="66">
        <v>3</v>
      </c>
      <c r="F2" s="66">
        <v>25</v>
      </c>
      <c r="G2" s="66" t="s">
        <v>249</v>
      </c>
      <c r="I2" s="149" t="s">
        <v>554</v>
      </c>
      <c r="J2" s="149"/>
      <c r="K2" s="150" t="s">
        <v>157</v>
      </c>
      <c r="L2" s="150"/>
      <c r="M2" s="150"/>
      <c r="Q2" s="137" t="s">
        <v>149</v>
      </c>
      <c r="R2" s="138"/>
      <c r="S2" s="139"/>
      <c r="T2" s="28">
        <v>10</v>
      </c>
      <c r="U2" s="19" t="str">
        <f>IF(T2&gt;T3,"W","L")</f>
        <v>W</v>
      </c>
      <c r="AF2" s="21" t="s">
        <v>439</v>
      </c>
      <c r="AG2" s="66">
        <v>1</v>
      </c>
      <c r="AH2" s="66">
        <v>15</v>
      </c>
      <c r="AI2" s="66">
        <v>17</v>
      </c>
      <c r="AJ2" s="66">
        <v>3</v>
      </c>
      <c r="AK2" s="66">
        <v>16</v>
      </c>
      <c r="AL2" s="66">
        <v>25</v>
      </c>
      <c r="AM2" s="66">
        <v>5</v>
      </c>
    </row>
    <row r="3" spans="1:53">
      <c r="A3" s="66"/>
      <c r="B3" s="66">
        <v>16</v>
      </c>
      <c r="C3" s="66" t="s">
        <v>158</v>
      </c>
      <c r="E3" s="66"/>
      <c r="F3" s="66">
        <v>25</v>
      </c>
      <c r="G3" s="66" t="s">
        <v>239</v>
      </c>
      <c r="I3" s="149" t="s">
        <v>548</v>
      </c>
      <c r="J3" s="149"/>
      <c r="K3" s="150" t="s">
        <v>415</v>
      </c>
      <c r="L3" s="150"/>
      <c r="M3" s="150"/>
      <c r="Q3" s="140" t="str">
        <f>K2</f>
        <v>Pearl City</v>
      </c>
      <c r="R3" s="141"/>
      <c r="S3" s="142"/>
      <c r="T3" s="28">
        <v>3</v>
      </c>
      <c r="U3" s="19" t="str">
        <f>IF(T2&lt;T3,"W","L")</f>
        <v>L</v>
      </c>
      <c r="AF3" s="21" t="s">
        <v>440</v>
      </c>
      <c r="AG3" s="66">
        <v>1</v>
      </c>
      <c r="AH3" s="66">
        <v>13</v>
      </c>
      <c r="AI3" s="66">
        <v>22</v>
      </c>
      <c r="AJ3" s="66">
        <v>18</v>
      </c>
      <c r="AK3" s="66">
        <v>2</v>
      </c>
      <c r="AL3" s="66">
        <v>14</v>
      </c>
      <c r="AM3" s="66">
        <v>6</v>
      </c>
    </row>
    <row r="4" spans="1:53">
      <c r="A4" s="66"/>
      <c r="B4" s="66">
        <v>25</v>
      </c>
      <c r="C4" s="66" t="s">
        <v>159</v>
      </c>
      <c r="E4" s="66"/>
      <c r="F4" s="66">
        <v>16</v>
      </c>
      <c r="G4" s="66" t="s">
        <v>421</v>
      </c>
      <c r="I4" s="149" t="s">
        <v>549</v>
      </c>
      <c r="J4" s="149"/>
      <c r="K4" s="151">
        <v>0.69097222222222221</v>
      </c>
      <c r="L4" s="150"/>
      <c r="M4" s="150"/>
      <c r="AF4" s="21" t="s">
        <v>441</v>
      </c>
      <c r="AG4" s="66">
        <v>1</v>
      </c>
      <c r="AH4" s="66">
        <v>16</v>
      </c>
      <c r="AI4" s="66">
        <v>25</v>
      </c>
      <c r="AJ4" s="66">
        <v>7</v>
      </c>
      <c r="AK4" s="66">
        <v>14</v>
      </c>
      <c r="AL4" s="66">
        <v>5</v>
      </c>
      <c r="AM4" s="66">
        <v>17</v>
      </c>
    </row>
    <row r="5" spans="1:53">
      <c r="A5" s="66"/>
      <c r="B5" s="66">
        <v>17</v>
      </c>
      <c r="C5" s="66" t="s">
        <v>428</v>
      </c>
      <c r="E5" s="66"/>
      <c r="F5" s="66">
        <v>17</v>
      </c>
      <c r="G5" s="66" t="s">
        <v>401</v>
      </c>
      <c r="AF5" s="21" t="s">
        <v>442</v>
      </c>
      <c r="AG5" s="66">
        <v>1</v>
      </c>
      <c r="AH5" s="66">
        <v>12</v>
      </c>
      <c r="AI5" s="66">
        <v>10</v>
      </c>
      <c r="AJ5" s="66">
        <v>16</v>
      </c>
      <c r="AK5" s="66">
        <v>11</v>
      </c>
      <c r="AL5" s="66">
        <v>15</v>
      </c>
      <c r="AM5" s="66">
        <v>17</v>
      </c>
    </row>
    <row r="6" spans="1:53">
      <c r="A6" s="66"/>
      <c r="B6" s="66">
        <v>1</v>
      </c>
      <c r="C6" s="66" t="s">
        <v>437</v>
      </c>
      <c r="E6" s="66"/>
      <c r="F6" s="66">
        <v>16</v>
      </c>
      <c r="G6" s="66" t="s">
        <v>422</v>
      </c>
      <c r="AF6" s="21" t="s">
        <v>443</v>
      </c>
      <c r="AG6" s="66"/>
      <c r="AH6" s="66"/>
      <c r="AI6" s="66"/>
      <c r="AJ6" s="66"/>
      <c r="AK6" s="66"/>
      <c r="AL6" s="66"/>
      <c r="AM6" s="66"/>
    </row>
    <row r="7" spans="1:53">
      <c r="A7" s="66"/>
      <c r="B7" s="66">
        <v>17</v>
      </c>
      <c r="C7" s="66" t="s">
        <v>160</v>
      </c>
      <c r="E7" s="66"/>
      <c r="F7" s="66">
        <v>17</v>
      </c>
      <c r="G7" s="66" t="s">
        <v>461</v>
      </c>
      <c r="AF7" s="21" t="s">
        <v>444</v>
      </c>
      <c r="AG7" s="66"/>
      <c r="AH7" s="66"/>
      <c r="AI7" s="66"/>
      <c r="AJ7" s="66"/>
      <c r="AK7" s="66"/>
      <c r="AL7" s="66"/>
      <c r="AM7" s="66"/>
    </row>
    <row r="8" spans="1:53">
      <c r="A8" s="66"/>
      <c r="B8" s="66">
        <v>3</v>
      </c>
      <c r="C8" s="66" t="s">
        <v>405</v>
      </c>
      <c r="E8" s="66"/>
      <c r="F8" s="66">
        <v>16</v>
      </c>
      <c r="G8" s="66" t="s">
        <v>429</v>
      </c>
      <c r="AF8" s="22" t="s">
        <v>445</v>
      </c>
      <c r="AG8" s="66"/>
      <c r="AH8" s="66"/>
      <c r="AI8" s="66"/>
      <c r="AJ8" s="66"/>
      <c r="AK8" s="66"/>
      <c r="AL8" s="66"/>
      <c r="AM8" s="66"/>
    </row>
    <row r="9" spans="1:53">
      <c r="A9" s="66"/>
      <c r="B9" s="66">
        <v>16</v>
      </c>
      <c r="C9" s="66" t="s">
        <v>425</v>
      </c>
      <c r="E9" s="66"/>
      <c r="F9" s="66">
        <v>25</v>
      </c>
      <c r="G9" s="66" t="s">
        <v>421</v>
      </c>
    </row>
    <row r="10" spans="1:53">
      <c r="A10" s="66"/>
      <c r="B10" s="66">
        <v>1</v>
      </c>
      <c r="C10" s="66" t="s">
        <v>437</v>
      </c>
      <c r="E10" s="66"/>
      <c r="F10" s="66">
        <v>14</v>
      </c>
      <c r="G10" s="66" t="s">
        <v>425</v>
      </c>
    </row>
    <row r="11" spans="1:53">
      <c r="A11" s="66"/>
      <c r="B11" s="66">
        <v>3</v>
      </c>
      <c r="C11" s="66" t="s">
        <v>421</v>
      </c>
      <c r="E11" s="66"/>
      <c r="F11" s="66">
        <v>1</v>
      </c>
      <c r="G11" s="66" t="s">
        <v>437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W11" s="65"/>
      <c r="AX11" s="65"/>
      <c r="AY11" s="65"/>
      <c r="AZ11" s="65"/>
    </row>
    <row r="12" spans="1:53">
      <c r="A12" s="66"/>
      <c r="B12" s="66">
        <v>16</v>
      </c>
      <c r="C12" s="66" t="s">
        <v>425</v>
      </c>
      <c r="E12" s="66"/>
      <c r="F12" s="66">
        <v>25</v>
      </c>
      <c r="G12" s="66" t="s">
        <v>421</v>
      </c>
      <c r="I12" s="60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0" t="s">
        <v>124</v>
      </c>
      <c r="AX12" s="50" t="s">
        <v>139</v>
      </c>
      <c r="AY12" s="51" t="s">
        <v>137</v>
      </c>
      <c r="AZ12" s="28" t="s">
        <v>140</v>
      </c>
    </row>
    <row r="13" spans="1:53">
      <c r="A13" s="66"/>
      <c r="B13" s="66">
        <v>1</v>
      </c>
      <c r="C13" s="66" t="s">
        <v>437</v>
      </c>
      <c r="E13" s="66"/>
      <c r="F13" s="66">
        <v>16</v>
      </c>
      <c r="G13" s="66" t="s">
        <v>437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2"/>
      <c r="AX13" s="52"/>
      <c r="AY13" s="53"/>
      <c r="AZ13" s="26"/>
    </row>
    <row r="14" spans="1:53">
      <c r="A14" s="66"/>
      <c r="B14" s="66">
        <v>15</v>
      </c>
      <c r="C14" s="66" t="s">
        <v>428</v>
      </c>
      <c r="E14" s="66"/>
      <c r="F14" s="66">
        <v>5</v>
      </c>
      <c r="G14" s="66" t="s">
        <v>428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6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0">
        <f>SUM(J14:M14)</f>
        <v>0</v>
      </c>
      <c r="AX14" s="50">
        <f>SUM(Q14:V14)</f>
        <v>0</v>
      </c>
      <c r="AY14" s="51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66"/>
      <c r="B15" s="66">
        <v>11</v>
      </c>
      <c r="C15" s="66" t="s">
        <v>429</v>
      </c>
      <c r="E15" s="66"/>
      <c r="F15" s="66">
        <v>17</v>
      </c>
      <c r="G15" s="66" t="s">
        <v>437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0">
        <f t="shared" ref="AW15:AW43" si="1">SUM(J15:M15)</f>
        <v>0</v>
      </c>
      <c r="AX15" s="50">
        <f t="shared" ref="AX15:AX43" si="2">SUM(Q15:V15)</f>
        <v>0</v>
      </c>
      <c r="AY15" s="51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66"/>
      <c r="B16" s="66">
        <v>12</v>
      </c>
      <c r="C16" s="66" t="s">
        <v>161</v>
      </c>
      <c r="E16" s="66"/>
      <c r="F16" s="66">
        <v>16</v>
      </c>
      <c r="G16" s="66" t="s">
        <v>163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0">
        <f t="shared" si="1"/>
        <v>0</v>
      </c>
      <c r="AX16" s="50">
        <f t="shared" si="2"/>
        <v>0</v>
      </c>
      <c r="AY16" s="51" t="str">
        <f t="shared" si="3"/>
        <v/>
      </c>
      <c r="AZ16" s="28">
        <f t="shared" si="0"/>
        <v>0</v>
      </c>
      <c r="BA16" s="48" t="s">
        <v>410</v>
      </c>
    </row>
    <row r="17" spans="1:53">
      <c r="A17" s="66"/>
      <c r="B17" s="66">
        <v>11</v>
      </c>
      <c r="C17" s="66" t="s">
        <v>162</v>
      </c>
      <c r="E17" s="66">
        <v>4</v>
      </c>
      <c r="F17" s="66">
        <v>10</v>
      </c>
      <c r="G17" s="66" t="s">
        <v>249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1</v>
      </c>
      <c r="AL17" s="7">
        <f>COUNTIFS(($B$2:$B$71):($F$2:$F$71),I17,($C$2:$C$71):($G$2:$G$71),$AL$12)</f>
        <v>2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1</v>
      </c>
      <c r="AO17" s="7">
        <f>COUNTIFS(($B$2:$B$71):($F$2:$F$71),I17,($C$2:$C$71):($G$2:$G$71),$AO$12)</f>
        <v>2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0">
        <f t="shared" si="1"/>
        <v>0</v>
      </c>
      <c r="AX17" s="50">
        <f t="shared" si="2"/>
        <v>0</v>
      </c>
      <c r="AY17" s="51" t="str">
        <f t="shared" si="3"/>
        <v/>
      </c>
      <c r="AZ17" s="28">
        <f t="shared" si="0"/>
        <v>0</v>
      </c>
      <c r="BA17" s="48">
        <v>2</v>
      </c>
    </row>
    <row r="18" spans="1:53">
      <c r="A18" s="66"/>
      <c r="B18" s="66">
        <v>10</v>
      </c>
      <c r="C18" s="66" t="s">
        <v>425</v>
      </c>
      <c r="E18" s="66"/>
      <c r="F18" s="66">
        <v>12</v>
      </c>
      <c r="G18" s="66" t="s">
        <v>428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1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2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0">
        <f t="shared" si="1"/>
        <v>1</v>
      </c>
      <c r="AX18" s="50">
        <f t="shared" si="2"/>
        <v>0</v>
      </c>
      <c r="AY18" s="51">
        <f t="shared" si="3"/>
        <v>1</v>
      </c>
      <c r="AZ18" s="28">
        <f t="shared" si="0"/>
        <v>1</v>
      </c>
      <c r="BA18" s="48">
        <v>3</v>
      </c>
    </row>
    <row r="19" spans="1:53">
      <c r="A19" s="66"/>
      <c r="B19" s="66">
        <v>1</v>
      </c>
      <c r="C19" s="66" t="s">
        <v>437</v>
      </c>
      <c r="E19" s="66"/>
      <c r="F19" s="66">
        <v>17</v>
      </c>
      <c r="G19" s="66" t="s">
        <v>402</v>
      </c>
      <c r="I19" s="23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50">
        <f t="shared" si="1"/>
        <v>0</v>
      </c>
      <c r="AX19" s="50">
        <f t="shared" si="2"/>
        <v>0</v>
      </c>
      <c r="AY19" s="51" t="str">
        <f t="shared" si="3"/>
        <v/>
      </c>
      <c r="AZ19" s="28">
        <f t="shared" si="0"/>
        <v>0</v>
      </c>
      <c r="BA19" s="48">
        <v>4</v>
      </c>
    </row>
    <row r="20" spans="1:53">
      <c r="A20" s="66"/>
      <c r="B20" s="66">
        <v>12</v>
      </c>
      <c r="C20" s="66" t="s">
        <v>428</v>
      </c>
      <c r="E20" s="66"/>
      <c r="F20" s="66">
        <v>12</v>
      </c>
      <c r="G20" s="66" t="s">
        <v>429</v>
      </c>
      <c r="I20" s="23">
        <v>5</v>
      </c>
      <c r="J20" s="4">
        <f>COUNTIFS(($B$2:$B$71):($F$2:$F$71),I20,($C$2:$C$71):($G$2:$G$71),$J$12)</f>
        <v>1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0">
        <f t="shared" si="1"/>
        <v>1</v>
      </c>
      <c r="AX20" s="50">
        <f t="shared" si="2"/>
        <v>0</v>
      </c>
      <c r="AY20" s="51">
        <f t="shared" si="3"/>
        <v>1</v>
      </c>
      <c r="AZ20" s="28">
        <f t="shared" si="0"/>
        <v>1</v>
      </c>
      <c r="BA20" s="48">
        <v>5</v>
      </c>
    </row>
    <row r="21" spans="1:53">
      <c r="A21" s="66"/>
      <c r="B21" s="66">
        <v>11</v>
      </c>
      <c r="C21" s="66" t="s">
        <v>428</v>
      </c>
      <c r="E21" s="66"/>
      <c r="F21" s="66">
        <v>10</v>
      </c>
      <c r="G21" s="66" t="s">
        <v>403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1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0">
        <f t="shared" si="1"/>
        <v>0</v>
      </c>
      <c r="AX21" s="50">
        <f t="shared" si="2"/>
        <v>0</v>
      </c>
      <c r="AY21" s="51" t="str">
        <f t="shared" si="3"/>
        <v/>
      </c>
      <c r="AZ21" s="28">
        <f t="shared" si="0"/>
        <v>0</v>
      </c>
      <c r="BA21" s="48">
        <v>6</v>
      </c>
    </row>
    <row r="22" spans="1:53">
      <c r="A22" s="66"/>
      <c r="B22" s="66">
        <v>14</v>
      </c>
      <c r="C22" s="66" t="s">
        <v>163</v>
      </c>
      <c r="E22" s="66"/>
      <c r="F22" s="66">
        <v>11</v>
      </c>
      <c r="G22" s="66" t="s">
        <v>404</v>
      </c>
      <c r="I22" s="23">
        <v>7</v>
      </c>
      <c r="J22" s="4">
        <f>COUNTIFS(($B$2:$B$71):($F$2:$F$71),I22,($C$2:$C$71):($G$2:$G$71),$J$12)</f>
        <v>1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0">
        <f t="shared" si="1"/>
        <v>1</v>
      </c>
      <c r="AX22" s="50">
        <f t="shared" si="2"/>
        <v>0</v>
      </c>
      <c r="AY22" s="51">
        <f t="shared" si="3"/>
        <v>1</v>
      </c>
      <c r="AZ22" s="28">
        <f t="shared" si="0"/>
        <v>0</v>
      </c>
      <c r="BA22" s="48">
        <v>7</v>
      </c>
    </row>
    <row r="23" spans="1:53">
      <c r="A23" s="66"/>
      <c r="B23" s="66">
        <v>7</v>
      </c>
      <c r="C23" s="66" t="s">
        <v>428</v>
      </c>
      <c r="E23" s="66"/>
      <c r="F23" s="66">
        <v>11</v>
      </c>
      <c r="G23" s="66" t="s">
        <v>428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0">
        <f t="shared" si="1"/>
        <v>0</v>
      </c>
      <c r="AX23" s="50">
        <f t="shared" si="2"/>
        <v>0</v>
      </c>
      <c r="AY23" s="51" t="str">
        <f t="shared" si="3"/>
        <v/>
      </c>
      <c r="AZ23" s="28">
        <f t="shared" si="0"/>
        <v>0</v>
      </c>
      <c r="BA23" s="48">
        <v>8</v>
      </c>
    </row>
    <row r="24" spans="1:53">
      <c r="A24" s="66">
        <v>2</v>
      </c>
      <c r="B24" s="66">
        <v>13</v>
      </c>
      <c r="C24" s="66" t="s">
        <v>164</v>
      </c>
      <c r="E24" s="66"/>
      <c r="F24" s="66">
        <v>10</v>
      </c>
      <c r="G24" s="66" t="s">
        <v>426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0">
        <f t="shared" si="1"/>
        <v>0</v>
      </c>
      <c r="AX24" s="50">
        <f t="shared" si="2"/>
        <v>0</v>
      </c>
      <c r="AY24" s="51" t="str">
        <f t="shared" si="3"/>
        <v/>
      </c>
      <c r="AZ24" s="28">
        <f t="shared" si="0"/>
        <v>0</v>
      </c>
      <c r="BA24" s="48">
        <v>9</v>
      </c>
    </row>
    <row r="25" spans="1:53">
      <c r="A25" s="66"/>
      <c r="B25" s="66">
        <v>18</v>
      </c>
      <c r="C25" s="66" t="s">
        <v>437</v>
      </c>
      <c r="E25" s="66"/>
      <c r="F25" s="66">
        <v>15</v>
      </c>
      <c r="G25" s="66" t="s">
        <v>461</v>
      </c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1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1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1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1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1</v>
      </c>
      <c r="AU25" s="8">
        <f>COUNTIFS(($B$2:$B$71):($F$2:$F$71),I25,($C$2:$C$71):($G$2:$G$71),$AU$12)</f>
        <v>0</v>
      </c>
      <c r="AV25" s="17"/>
      <c r="AW25" s="50">
        <f t="shared" si="1"/>
        <v>0</v>
      </c>
      <c r="AX25" s="50">
        <f t="shared" si="2"/>
        <v>2</v>
      </c>
      <c r="AY25" s="51">
        <f t="shared" si="3"/>
        <v>0</v>
      </c>
      <c r="AZ25" s="28">
        <f t="shared" si="0"/>
        <v>0</v>
      </c>
      <c r="BA25" s="48">
        <v>10</v>
      </c>
    </row>
    <row r="26" spans="1:53">
      <c r="A26" s="66"/>
      <c r="B26" s="66">
        <v>14</v>
      </c>
      <c r="C26" s="66" t="s">
        <v>426</v>
      </c>
      <c r="E26" s="66"/>
      <c r="F26" s="66">
        <v>10</v>
      </c>
      <c r="G26" s="66" t="s">
        <v>461</v>
      </c>
      <c r="I26" s="23">
        <v>11</v>
      </c>
      <c r="J26" s="4">
        <f>COUNTIFS(($B$2:$B$71):($F$2:$F$71),I26,($C$2:$C$71):($G$2:$G$71),$J$12)</f>
        <v>2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1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1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1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0">
        <f t="shared" si="1"/>
        <v>2</v>
      </c>
      <c r="AX26" s="50">
        <f t="shared" si="2"/>
        <v>1</v>
      </c>
      <c r="AY26" s="51">
        <f t="shared" si="3"/>
        <v>0.66666666666666663</v>
      </c>
      <c r="AZ26" s="28">
        <f t="shared" si="0"/>
        <v>0</v>
      </c>
      <c r="BA26" s="48">
        <v>11</v>
      </c>
    </row>
    <row r="27" spans="1:53">
      <c r="A27" s="66"/>
      <c r="B27" s="66">
        <v>2</v>
      </c>
      <c r="C27" s="66" t="s">
        <v>239</v>
      </c>
      <c r="E27" s="66"/>
      <c r="F27" s="66">
        <v>6</v>
      </c>
      <c r="G27" s="66" t="s">
        <v>425</v>
      </c>
      <c r="I27" s="23">
        <v>12</v>
      </c>
      <c r="J27" s="4">
        <f>COUNTIFS(($B$2:$B$71):($F$2:$F$71),I27,($C$2:$C$71):($G$2:$G$71),$J$12)</f>
        <v>2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1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1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0">
        <f t="shared" si="1"/>
        <v>2</v>
      </c>
      <c r="AX27" s="50">
        <f t="shared" si="2"/>
        <v>1</v>
      </c>
      <c r="AY27" s="51">
        <f t="shared" si="3"/>
        <v>0.66666666666666663</v>
      </c>
      <c r="AZ27" s="28">
        <f t="shared" si="0"/>
        <v>0</v>
      </c>
      <c r="BA27" s="48">
        <v>12</v>
      </c>
    </row>
    <row r="28" spans="1:53">
      <c r="A28" s="66"/>
      <c r="B28" s="66">
        <v>18</v>
      </c>
      <c r="C28" s="66" t="s">
        <v>425</v>
      </c>
      <c r="E28" s="66"/>
      <c r="F28" s="66">
        <v>1</v>
      </c>
      <c r="G28" s="66" t="s">
        <v>437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1</v>
      </c>
      <c r="AU28" s="8">
        <f>COUNTIFS(($B$2:$B$71):($F$2:$F$71),I28,($C$2:$C$71):($G$2:$G$71),$AU$12)</f>
        <v>0</v>
      </c>
      <c r="AV28" s="17"/>
      <c r="AW28" s="50">
        <f t="shared" si="1"/>
        <v>0</v>
      </c>
      <c r="AX28" s="50">
        <f t="shared" si="2"/>
        <v>0</v>
      </c>
      <c r="AY28" s="51" t="str">
        <f t="shared" si="3"/>
        <v/>
      </c>
      <c r="AZ28" s="28">
        <f t="shared" si="0"/>
        <v>0</v>
      </c>
      <c r="BA28" s="48">
        <v>13</v>
      </c>
    </row>
    <row r="29" spans="1:53">
      <c r="A29" s="66"/>
      <c r="B29" s="66">
        <v>3</v>
      </c>
      <c r="C29" s="66" t="s">
        <v>421</v>
      </c>
      <c r="E29" s="66"/>
      <c r="F29" s="66">
        <v>25</v>
      </c>
      <c r="G29" s="66" t="s">
        <v>403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1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2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0">
        <f t="shared" si="1"/>
        <v>0</v>
      </c>
      <c r="AX29" s="50">
        <f t="shared" si="2"/>
        <v>1</v>
      </c>
      <c r="AY29" s="51">
        <f t="shared" si="3"/>
        <v>0</v>
      </c>
      <c r="AZ29" s="28">
        <f t="shared" si="0"/>
        <v>0</v>
      </c>
      <c r="BA29" s="48">
        <v>14</v>
      </c>
    </row>
    <row r="30" spans="1:53">
      <c r="A30" s="66"/>
      <c r="B30" s="66">
        <v>2</v>
      </c>
      <c r="C30" s="66" t="s">
        <v>397</v>
      </c>
      <c r="E30" s="66"/>
      <c r="F30" s="66"/>
      <c r="G30" s="66"/>
      <c r="I30" s="23">
        <v>15</v>
      </c>
      <c r="J30" s="4">
        <f>COUNTIFS(($B$2:$B$71):($F$2:$F$71),I30,($C$2:$C$71):($G$2:$G$71),$J$12)</f>
        <v>1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1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1</v>
      </c>
      <c r="AU30" s="8">
        <f>COUNTIFS(($B$2:$B$71):($F$2:$F$71),I30,($C$2:$C$71):($G$2:$G$71),$AU$12)</f>
        <v>0</v>
      </c>
      <c r="AV30" s="17"/>
      <c r="AW30" s="50">
        <f t="shared" si="1"/>
        <v>1</v>
      </c>
      <c r="AX30" s="50">
        <f t="shared" si="2"/>
        <v>1</v>
      </c>
      <c r="AY30" s="51">
        <f t="shared" si="3"/>
        <v>0.5</v>
      </c>
      <c r="AZ30" s="28">
        <f t="shared" si="0"/>
        <v>1</v>
      </c>
      <c r="BA30" s="48">
        <v>15</v>
      </c>
    </row>
    <row r="31" spans="1:53">
      <c r="A31" s="66"/>
      <c r="B31" s="66">
        <v>2</v>
      </c>
      <c r="C31" s="66" t="s">
        <v>398</v>
      </c>
      <c r="E31" s="66"/>
      <c r="F31" s="66"/>
      <c r="G31" s="66"/>
      <c r="I31" s="23">
        <v>16</v>
      </c>
      <c r="J31" s="4">
        <f>COUNTIFS(($B$2:$B$71):($F$2:$F$71),I31,($C$2:$C$71):($G$2:$G$71),$J$12)</f>
        <v>1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1</v>
      </c>
      <c r="Y31" s="6">
        <f>COUNTIFS(($B$2:$B$71):($F$2:$F$71),I31,($C$2:$C$71):($G$2:$G$71),$Y$12)</f>
        <v>0</v>
      </c>
      <c r="Z31" s="6">
        <f>COUNTIFS(($B$2:$B$71):($F$2:$F$71),I31,($C$2:$C$71):($G$2:$G$71),$Z$12)</f>
        <v>1</v>
      </c>
      <c r="AA31" s="6">
        <f>COUNTIFS(($B$2:$B$71):($F$2:$F$71),I31,($C$2:$C$71):($G$2:$G$71),$AA$12)</f>
        <v>1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1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3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0">
        <f t="shared" si="1"/>
        <v>1</v>
      </c>
      <c r="AX31" s="50">
        <f t="shared" si="2"/>
        <v>0</v>
      </c>
      <c r="AY31" s="51">
        <f t="shared" si="3"/>
        <v>1</v>
      </c>
      <c r="AZ31" s="28">
        <f t="shared" si="0"/>
        <v>1</v>
      </c>
      <c r="BA31" s="48">
        <v>16</v>
      </c>
    </row>
    <row r="32" spans="1:53">
      <c r="A32" s="66"/>
      <c r="B32" s="66">
        <v>18</v>
      </c>
      <c r="C32" s="66" t="s">
        <v>399</v>
      </c>
      <c r="E32" s="66"/>
      <c r="F32" s="66"/>
      <c r="G32" s="66"/>
      <c r="I32" s="23">
        <v>17</v>
      </c>
      <c r="J32" s="4">
        <f>COUNTIFS(($B$2:$B$71):($F$2:$F$71),I32,($C$2:$C$71):($G$2:$G$71),$J$12)</f>
        <v>1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1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1</v>
      </c>
      <c r="Y32" s="6">
        <f>COUNTIFS(($B$2:$B$71):($F$2:$F$71),I32,($C$2:$C$71):($G$2:$G$71),$Y$12)</f>
        <v>0</v>
      </c>
      <c r="Z32" s="6">
        <f>COUNTIFS(($B$2:$B$71):($F$2:$F$71),I32,($C$2:$C$71):($G$2:$G$71),$Z$12)</f>
        <v>2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1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0">
        <f t="shared" si="1"/>
        <v>1</v>
      </c>
      <c r="AX32" s="50">
        <f t="shared" si="2"/>
        <v>1</v>
      </c>
      <c r="AY32" s="51">
        <f t="shared" si="3"/>
        <v>0.5</v>
      </c>
      <c r="AZ32" s="28">
        <f t="shared" si="0"/>
        <v>1</v>
      </c>
      <c r="BA32" s="48">
        <v>17</v>
      </c>
    </row>
    <row r="33" spans="1:53">
      <c r="A33" s="66"/>
      <c r="B33" s="66">
        <v>2</v>
      </c>
      <c r="C33" s="66" t="s">
        <v>165</v>
      </c>
      <c r="E33" s="66"/>
      <c r="F33" s="66"/>
      <c r="G33" s="66"/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1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1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1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0">
        <f t="shared" si="1"/>
        <v>0</v>
      </c>
      <c r="AX33" s="50">
        <f t="shared" si="2"/>
        <v>0</v>
      </c>
      <c r="AY33" s="51" t="str">
        <f t="shared" si="3"/>
        <v/>
      </c>
      <c r="AZ33" s="28">
        <f t="shared" si="0"/>
        <v>0</v>
      </c>
      <c r="BA33" s="48">
        <v>18</v>
      </c>
    </row>
    <row r="34" spans="1:53">
      <c r="A34" s="66"/>
      <c r="B34" s="66">
        <v>2</v>
      </c>
      <c r="C34" s="66" t="s">
        <v>400</v>
      </c>
      <c r="E34" s="66"/>
      <c r="F34" s="66"/>
      <c r="G34" s="66"/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0">
        <f t="shared" si="1"/>
        <v>0</v>
      </c>
      <c r="AX34" s="50">
        <f t="shared" si="2"/>
        <v>0</v>
      </c>
      <c r="AY34" s="51" t="str">
        <f t="shared" si="3"/>
        <v/>
      </c>
      <c r="AZ34" s="28">
        <f t="shared" si="0"/>
        <v>0</v>
      </c>
      <c r="BA34" s="48">
        <v>19</v>
      </c>
    </row>
    <row r="35" spans="1:53">
      <c r="A35" s="66"/>
      <c r="B35" s="66">
        <v>2</v>
      </c>
      <c r="C35" s="66" t="s">
        <v>421</v>
      </c>
      <c r="E35" s="66"/>
      <c r="F35" s="66"/>
      <c r="G35" s="66"/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0">
        <f t="shared" si="1"/>
        <v>0</v>
      </c>
      <c r="AX35" s="50">
        <f t="shared" si="2"/>
        <v>0</v>
      </c>
      <c r="AY35" s="51" t="str">
        <f t="shared" si="3"/>
        <v/>
      </c>
      <c r="AZ35" s="28">
        <f t="shared" si="0"/>
        <v>0</v>
      </c>
      <c r="BA35" s="48">
        <v>20</v>
      </c>
    </row>
    <row r="36" spans="1:53">
      <c r="A36" s="66"/>
      <c r="B36" s="66"/>
      <c r="C36" s="66"/>
      <c r="E36" s="66"/>
      <c r="F36" s="66"/>
      <c r="G36" s="66"/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0">
        <f t="shared" si="1"/>
        <v>0</v>
      </c>
      <c r="AX36" s="50">
        <f t="shared" si="2"/>
        <v>0</v>
      </c>
      <c r="AY36" s="51" t="str">
        <f t="shared" si="3"/>
        <v/>
      </c>
      <c r="AZ36" s="28">
        <f t="shared" si="0"/>
        <v>0</v>
      </c>
      <c r="BA36" s="48">
        <v>21</v>
      </c>
    </row>
    <row r="37" spans="1:53">
      <c r="A37" s="66"/>
      <c r="B37" s="66"/>
      <c r="C37" s="66"/>
      <c r="E37" s="66"/>
      <c r="F37" s="66"/>
      <c r="G37" s="66"/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0">
        <f t="shared" si="1"/>
        <v>0</v>
      </c>
      <c r="AX37" s="50">
        <f t="shared" si="2"/>
        <v>0</v>
      </c>
      <c r="AY37" s="51" t="str">
        <f t="shared" si="3"/>
        <v/>
      </c>
      <c r="AZ37" s="28">
        <f t="shared" si="0"/>
        <v>0</v>
      </c>
      <c r="BA37" s="48">
        <v>22</v>
      </c>
    </row>
    <row r="38" spans="1:53">
      <c r="A38" s="66"/>
      <c r="B38" s="66"/>
      <c r="C38" s="66"/>
      <c r="E38" s="66"/>
      <c r="F38" s="66"/>
      <c r="G38" s="66"/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0">
        <f t="shared" si="1"/>
        <v>0</v>
      </c>
      <c r="AX38" s="50">
        <f t="shared" si="2"/>
        <v>0</v>
      </c>
      <c r="AY38" s="51" t="str">
        <f t="shared" si="3"/>
        <v/>
      </c>
      <c r="AZ38" s="28">
        <f t="shared" si="0"/>
        <v>0</v>
      </c>
      <c r="BA38" s="48">
        <v>23</v>
      </c>
    </row>
    <row r="39" spans="1:53">
      <c r="A39" s="66"/>
      <c r="B39" s="66"/>
      <c r="C39" s="66"/>
      <c r="E39" s="66"/>
      <c r="F39" s="66"/>
      <c r="G39" s="66"/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0">
        <f t="shared" si="1"/>
        <v>0</v>
      </c>
      <c r="AX39" s="50">
        <f t="shared" si="2"/>
        <v>0</v>
      </c>
      <c r="AY39" s="51" t="str">
        <f t="shared" si="3"/>
        <v/>
      </c>
      <c r="AZ39" s="28">
        <f t="shared" si="0"/>
        <v>0</v>
      </c>
      <c r="BA39" s="48">
        <v>24</v>
      </c>
    </row>
    <row r="40" spans="1:53">
      <c r="A40" s="66"/>
      <c r="B40" s="66"/>
      <c r="C40" s="66"/>
      <c r="E40" s="66"/>
      <c r="F40" s="66"/>
      <c r="G40" s="66"/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1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3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1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1</v>
      </c>
      <c r="AU40" s="8">
        <f>COUNTIFS(($B$2:$B$71):($F$2:$F$71),I40,($C$2:$C$71):($G$2:$G$71),$AU$12)</f>
        <v>0</v>
      </c>
      <c r="AV40" s="17"/>
      <c r="AW40" s="50">
        <f t="shared" si="1"/>
        <v>0</v>
      </c>
      <c r="AX40" s="50">
        <f t="shared" si="2"/>
        <v>0</v>
      </c>
      <c r="AY40" s="51" t="str">
        <f t="shared" si="3"/>
        <v/>
      </c>
      <c r="AZ40" s="28">
        <f t="shared" si="0"/>
        <v>1</v>
      </c>
      <c r="BA40" s="48">
        <v>25</v>
      </c>
    </row>
    <row r="41" spans="1:53">
      <c r="A41" s="66"/>
      <c r="B41" s="66"/>
      <c r="C41" s="66"/>
      <c r="E41" s="66"/>
      <c r="F41" s="66"/>
      <c r="G41" s="66"/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0">
        <f t="shared" si="1"/>
        <v>0</v>
      </c>
      <c r="AX41" s="50">
        <f t="shared" si="2"/>
        <v>0</v>
      </c>
      <c r="AY41" s="51" t="str">
        <f t="shared" si="3"/>
        <v/>
      </c>
      <c r="AZ41" s="28">
        <f t="shared" si="0"/>
        <v>0</v>
      </c>
      <c r="BA41" s="48">
        <v>26</v>
      </c>
    </row>
    <row r="42" spans="1:53">
      <c r="A42" s="66"/>
      <c r="B42" s="66"/>
      <c r="C42" s="66"/>
      <c r="E42" s="66"/>
      <c r="F42" s="66"/>
      <c r="G42" s="66"/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0">
        <f t="shared" si="1"/>
        <v>0</v>
      </c>
      <c r="AX42" s="50">
        <f t="shared" si="2"/>
        <v>0</v>
      </c>
      <c r="AY42" s="51" t="str">
        <f t="shared" si="3"/>
        <v/>
      </c>
      <c r="AZ42" s="28">
        <f t="shared" si="0"/>
        <v>0</v>
      </c>
      <c r="BA42" s="48">
        <v>27</v>
      </c>
    </row>
    <row r="43" spans="1:53">
      <c r="A43" s="66"/>
      <c r="B43" s="66"/>
      <c r="C43" s="66"/>
      <c r="E43" s="66"/>
      <c r="F43" s="66"/>
      <c r="G43" s="66"/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0">
        <f t="shared" si="1"/>
        <v>0</v>
      </c>
      <c r="AX43" s="50">
        <f t="shared" si="2"/>
        <v>0</v>
      </c>
      <c r="AY43" s="51" t="str">
        <f t="shared" si="3"/>
        <v/>
      </c>
      <c r="AZ43" s="28">
        <f t="shared" si="0"/>
        <v>0</v>
      </c>
      <c r="BA43" s="48">
        <v>28</v>
      </c>
    </row>
    <row r="44" spans="1:53">
      <c r="A44" s="66"/>
      <c r="B44" s="66"/>
      <c r="C44" s="66"/>
      <c r="E44" s="66"/>
      <c r="F44" s="66"/>
      <c r="G44" s="66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2"/>
      <c r="AX44" s="52"/>
      <c r="AY44" s="53"/>
      <c r="AZ44" s="26"/>
    </row>
    <row r="45" spans="1:53">
      <c r="A45" s="66"/>
      <c r="B45" s="66"/>
      <c r="C45" s="66"/>
      <c r="E45" s="66"/>
      <c r="F45" s="66"/>
      <c r="G45" s="66"/>
      <c r="I45" s="34" t="s">
        <v>411</v>
      </c>
      <c r="J45" s="4">
        <f>SUM(J14:J43)</f>
        <v>9</v>
      </c>
      <c r="K45" s="4">
        <f t="shared" ref="K45:AU45" si="4">SUM(K14:K43)</f>
        <v>0</v>
      </c>
      <c r="L45" s="4">
        <f t="shared" si="4"/>
        <v>1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1</v>
      </c>
      <c r="R45" s="5">
        <f t="shared" si="4"/>
        <v>3</v>
      </c>
      <c r="S45" s="5">
        <f t="shared" si="4"/>
        <v>0</v>
      </c>
      <c r="T45" s="5">
        <f t="shared" si="4"/>
        <v>0</v>
      </c>
      <c r="U45" s="5">
        <f t="shared" si="4"/>
        <v>3</v>
      </c>
      <c r="V45" s="5">
        <f t="shared" si="4"/>
        <v>0</v>
      </c>
      <c r="W45" s="5"/>
      <c r="X45" s="6">
        <f t="shared" si="4"/>
        <v>2</v>
      </c>
      <c r="Y45" s="6">
        <f t="shared" si="4"/>
        <v>0</v>
      </c>
      <c r="Z45" s="6">
        <f t="shared" si="4"/>
        <v>10</v>
      </c>
      <c r="AA45" s="6">
        <f t="shared" si="4"/>
        <v>4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2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9</v>
      </c>
      <c r="AL45" s="7">
        <f t="shared" si="4"/>
        <v>2</v>
      </c>
      <c r="AM45" s="7">
        <f t="shared" si="4"/>
        <v>0</v>
      </c>
      <c r="AN45" s="7">
        <f t="shared" si="4"/>
        <v>9</v>
      </c>
      <c r="AO45" s="7">
        <f t="shared" si="4"/>
        <v>3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4</v>
      </c>
      <c r="AU45" s="8">
        <f t="shared" si="4"/>
        <v>0</v>
      </c>
      <c r="AV45" s="17"/>
      <c r="AW45" s="50">
        <f t="shared" ref="AW45:AX45" si="5">SUM(AW14:AW43)</f>
        <v>10</v>
      </c>
      <c r="AX45" s="50">
        <f t="shared" si="5"/>
        <v>7</v>
      </c>
      <c r="AY45" s="51">
        <f>AW45/(AW45+AX45)</f>
        <v>0.58823529411764708</v>
      </c>
      <c r="AZ45" s="28">
        <f>SUM(AZ14:AZ43)</f>
        <v>7</v>
      </c>
    </row>
    <row r="46" spans="1:53">
      <c r="A46" s="66"/>
      <c r="B46" s="66"/>
      <c r="C46" s="66"/>
      <c r="E46" s="66"/>
      <c r="F46" s="66"/>
      <c r="G46" s="66"/>
    </row>
    <row r="47" spans="1:53">
      <c r="A47" s="66"/>
      <c r="B47" s="66"/>
      <c r="C47" s="66"/>
      <c r="E47" s="66"/>
      <c r="F47" s="66"/>
      <c r="G47" s="66"/>
    </row>
    <row r="48" spans="1:53">
      <c r="A48" s="66"/>
      <c r="B48" s="66"/>
      <c r="C48" s="66"/>
      <c r="E48" s="66"/>
      <c r="F48" s="66"/>
      <c r="G48" s="66"/>
      <c r="I48" s="65"/>
      <c r="J48" s="65"/>
      <c r="X48" s="62" t="s">
        <v>453</v>
      </c>
      <c r="AB48" s="147">
        <f>X45</f>
        <v>2</v>
      </c>
      <c r="AC48" s="147"/>
    </row>
    <row r="49" spans="1:48">
      <c r="A49" s="66"/>
      <c r="B49" s="66"/>
      <c r="C49" s="66"/>
      <c r="E49" s="66"/>
      <c r="F49" s="66"/>
      <c r="G49" s="66"/>
      <c r="I49" s="49"/>
      <c r="J49" s="49"/>
      <c r="X49" s="62" t="s">
        <v>1</v>
      </c>
      <c r="AB49" s="147">
        <f>L45</f>
        <v>1</v>
      </c>
      <c r="AC49" s="147"/>
    </row>
    <row r="50" spans="1:48">
      <c r="A50" s="66"/>
      <c r="B50" s="66"/>
      <c r="C50" s="66"/>
      <c r="E50" s="66"/>
      <c r="F50" s="66"/>
      <c r="G50" s="66"/>
      <c r="I50" s="65"/>
      <c r="J50" s="65"/>
      <c r="K50" s="61"/>
      <c r="X50" s="62" t="s">
        <v>2</v>
      </c>
      <c r="AB50" s="146">
        <f>AB49/AB48</f>
        <v>0.5</v>
      </c>
      <c r="AC50" s="146"/>
    </row>
    <row r="51" spans="1:48">
      <c r="A51" s="66"/>
      <c r="B51" s="66"/>
      <c r="C51" s="66"/>
      <c r="E51" s="66"/>
      <c r="F51" s="66"/>
      <c r="G51" s="66"/>
      <c r="AV51" s="60"/>
    </row>
    <row r="52" spans="1:48">
      <c r="A52" s="66"/>
      <c r="B52" s="66"/>
      <c r="C52" s="66"/>
      <c r="E52" s="66"/>
      <c r="F52" s="66"/>
      <c r="G52" s="66"/>
      <c r="AV52" s="60"/>
    </row>
    <row r="53" spans="1:48">
      <c r="A53" s="66"/>
      <c r="B53" s="66"/>
      <c r="C53" s="66"/>
      <c r="E53" s="66"/>
      <c r="F53" s="66"/>
      <c r="G53" s="66"/>
      <c r="I53" s="148" t="s">
        <v>412</v>
      </c>
      <c r="J53" s="148"/>
      <c r="K53" s="148" t="s">
        <v>413</v>
      </c>
      <c r="L53" s="148"/>
      <c r="AV53" s="60"/>
    </row>
    <row r="54" spans="1:48">
      <c r="A54" s="66"/>
      <c r="B54" s="66"/>
      <c r="C54" s="66"/>
      <c r="E54" s="66"/>
      <c r="F54" s="66"/>
      <c r="G54" s="66"/>
      <c r="AV54" s="60"/>
    </row>
    <row r="55" spans="1:48">
      <c r="A55" s="66"/>
      <c r="B55" s="66"/>
      <c r="C55" s="66"/>
      <c r="E55" s="66"/>
      <c r="F55" s="66"/>
      <c r="G55" s="66"/>
      <c r="AV55" s="60"/>
    </row>
    <row r="56" spans="1:48">
      <c r="A56" s="66"/>
      <c r="B56" s="66"/>
      <c r="C56" s="66"/>
      <c r="E56" s="66"/>
      <c r="F56" s="66"/>
      <c r="G56" s="66"/>
      <c r="I56" s="65"/>
      <c r="J56" s="65"/>
      <c r="K56" s="65"/>
      <c r="L56" s="65"/>
      <c r="AV56" s="60"/>
    </row>
    <row r="57" spans="1:48">
      <c r="A57" s="66"/>
      <c r="B57" s="66"/>
      <c r="C57" s="66"/>
      <c r="E57" s="66"/>
      <c r="F57" s="66"/>
      <c r="G57" s="66"/>
      <c r="I57" s="65"/>
      <c r="J57" s="65"/>
      <c r="K57" s="65"/>
      <c r="L57" s="65"/>
      <c r="AV57" s="60"/>
    </row>
    <row r="58" spans="1:48">
      <c r="A58" s="66"/>
      <c r="B58" s="66"/>
      <c r="C58" s="66"/>
      <c r="E58" s="66"/>
      <c r="F58" s="66"/>
      <c r="G58" s="66"/>
      <c r="I58" s="65"/>
      <c r="J58" s="65"/>
      <c r="K58" s="65"/>
      <c r="L58" s="65"/>
      <c r="AV58" s="60"/>
    </row>
    <row r="59" spans="1:48">
      <c r="A59" s="66"/>
      <c r="B59" s="66"/>
      <c r="C59" s="66"/>
      <c r="E59" s="66"/>
      <c r="F59" s="66"/>
      <c r="G59" s="66"/>
      <c r="AV59" s="60"/>
    </row>
    <row r="60" spans="1:48">
      <c r="A60" s="66"/>
      <c r="B60" s="66"/>
      <c r="C60" s="66"/>
      <c r="E60" s="66"/>
      <c r="F60" s="66"/>
      <c r="G60" s="66"/>
      <c r="AV60" s="60"/>
    </row>
    <row r="61" spans="1:48">
      <c r="A61" s="66"/>
      <c r="B61" s="66"/>
      <c r="C61" s="66"/>
      <c r="E61" s="66"/>
      <c r="F61" s="66"/>
      <c r="G61" s="66"/>
      <c r="AV61" s="60"/>
    </row>
    <row r="62" spans="1:48">
      <c r="A62" s="66"/>
      <c r="B62" s="66"/>
      <c r="C62" s="66"/>
      <c r="E62" s="66"/>
      <c r="F62" s="66"/>
      <c r="G62" s="66"/>
      <c r="AV62" s="60"/>
    </row>
    <row r="63" spans="1:48">
      <c r="A63" s="66"/>
      <c r="B63" s="66"/>
      <c r="C63" s="66"/>
      <c r="E63" s="66"/>
      <c r="F63" s="66"/>
      <c r="G63" s="66"/>
      <c r="AV63" s="60"/>
    </row>
    <row r="64" spans="1:48">
      <c r="A64" s="66"/>
      <c r="B64" s="66"/>
      <c r="C64" s="66"/>
      <c r="E64" s="66"/>
      <c r="F64" s="66"/>
      <c r="G64" s="66"/>
      <c r="AV64" s="60"/>
    </row>
    <row r="65" spans="1:48">
      <c r="A65" s="66"/>
      <c r="B65" s="66"/>
      <c r="C65" s="66"/>
      <c r="E65" s="66"/>
      <c r="F65" s="66"/>
      <c r="G65" s="66"/>
      <c r="AV65" s="60"/>
    </row>
    <row r="66" spans="1:48">
      <c r="A66" s="66"/>
      <c r="B66" s="66"/>
      <c r="C66" s="66"/>
      <c r="E66" s="66"/>
      <c r="F66" s="66"/>
      <c r="G66" s="66"/>
    </row>
    <row r="67" spans="1:48">
      <c r="A67" s="66"/>
      <c r="B67" s="66"/>
      <c r="C67" s="66"/>
      <c r="E67" s="66"/>
      <c r="F67" s="66"/>
      <c r="G67" s="66"/>
    </row>
    <row r="68" spans="1:48">
      <c r="A68" s="66"/>
      <c r="B68" s="66"/>
      <c r="C68" s="66"/>
      <c r="E68" s="66"/>
      <c r="F68" s="66"/>
      <c r="G68" s="66"/>
    </row>
    <row r="69" spans="1:48">
      <c r="A69" s="66"/>
      <c r="B69" s="66"/>
      <c r="C69" s="66"/>
      <c r="E69" s="66"/>
      <c r="F69" s="66"/>
      <c r="G69" s="66"/>
    </row>
    <row r="70" spans="1:48">
      <c r="A70" s="66"/>
      <c r="B70" s="66"/>
      <c r="C70" s="66"/>
      <c r="E70" s="66"/>
      <c r="F70" s="66"/>
      <c r="G70" s="66"/>
    </row>
    <row r="71" spans="1:48">
      <c r="A71" s="66"/>
      <c r="B71" s="66"/>
      <c r="C71" s="66"/>
      <c r="E71" s="66"/>
      <c r="F71" s="66"/>
      <c r="G71" s="66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M7" sqref="M7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58" customWidth="1"/>
    <col min="16" max="16" width="0.85546875" style="58" customWidth="1"/>
    <col min="17" max="22" width="4.140625" style="58" customWidth="1"/>
    <col min="23" max="23" width="0.85546875" style="58" customWidth="1"/>
    <col min="24" max="30" width="4.140625" style="58" customWidth="1"/>
    <col min="31" max="31" width="0.85546875" style="58" customWidth="1"/>
    <col min="32" max="41" width="4.140625" style="58" customWidth="1"/>
    <col min="42" max="42" width="0.85546875" style="58" customWidth="1"/>
    <col min="43" max="47" width="4.140625" style="58" customWidth="1"/>
    <col min="48" max="48" width="0.85546875" style="45" customWidth="1"/>
    <col min="49" max="50" width="6.7109375" style="58" customWidth="1"/>
    <col min="51" max="51" width="6.7109375" style="59" customWidth="1"/>
    <col min="52" max="52" width="5.7109375" style="58" customWidth="1"/>
    <col min="53" max="53" width="5.7109375" style="45" customWidth="1"/>
    <col min="54" max="16384" width="10.7109375" style="45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345</v>
      </c>
      <c r="J1" s="149"/>
      <c r="K1" s="150">
        <v>20190316.100000001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9">
        <v>1</v>
      </c>
      <c r="B2" s="9">
        <v>15</v>
      </c>
      <c r="C2" s="9" t="s">
        <v>120</v>
      </c>
      <c r="E2" s="9">
        <v>3</v>
      </c>
      <c r="F2" s="9">
        <v>13</v>
      </c>
      <c r="G2" s="9" t="s">
        <v>565</v>
      </c>
      <c r="I2" s="149" t="s">
        <v>554</v>
      </c>
      <c r="J2" s="149"/>
      <c r="K2" s="150" t="s">
        <v>414</v>
      </c>
      <c r="L2" s="150"/>
      <c r="M2" s="150"/>
      <c r="Q2" s="137" t="s">
        <v>149</v>
      </c>
      <c r="R2" s="138"/>
      <c r="S2" s="139"/>
      <c r="T2" s="28">
        <v>11</v>
      </c>
      <c r="U2" s="19" t="str">
        <f>IF(T2&gt;T3,"W","L")</f>
        <v>W</v>
      </c>
      <c r="AF2" s="21" t="s">
        <v>439</v>
      </c>
      <c r="AG2" s="9">
        <v>1</v>
      </c>
      <c r="AH2" s="9">
        <v>15</v>
      </c>
      <c r="AI2" s="9">
        <v>17</v>
      </c>
      <c r="AJ2" s="9">
        <v>13</v>
      </c>
      <c r="AK2" s="9">
        <v>16</v>
      </c>
      <c r="AL2" s="9">
        <v>3</v>
      </c>
      <c r="AM2" s="9">
        <v>6</v>
      </c>
    </row>
    <row r="3" spans="1:53">
      <c r="A3" s="9"/>
      <c r="B3" s="9">
        <v>13</v>
      </c>
      <c r="C3" s="9" t="s">
        <v>171</v>
      </c>
      <c r="E3" s="9"/>
      <c r="F3" s="9">
        <v>7</v>
      </c>
      <c r="G3" s="9" t="s">
        <v>326</v>
      </c>
      <c r="I3" s="149" t="s">
        <v>548</v>
      </c>
      <c r="J3" s="149"/>
      <c r="K3" s="150" t="s">
        <v>415</v>
      </c>
      <c r="L3" s="150"/>
      <c r="M3" s="150"/>
      <c r="Q3" s="140" t="str">
        <f>K2</f>
        <v>Kalani</v>
      </c>
      <c r="R3" s="141"/>
      <c r="S3" s="142"/>
      <c r="T3" s="28">
        <v>4</v>
      </c>
      <c r="U3" s="19" t="str">
        <f>IF(T2&lt;T3,"W","L")</f>
        <v>L</v>
      </c>
      <c r="AF3" s="21" t="s">
        <v>440</v>
      </c>
      <c r="AG3" s="9">
        <v>1</v>
      </c>
      <c r="AH3" s="9">
        <v>16</v>
      </c>
      <c r="AI3" s="9">
        <v>15</v>
      </c>
      <c r="AJ3" s="9">
        <v>17</v>
      </c>
      <c r="AK3" s="9">
        <v>7</v>
      </c>
      <c r="AL3" s="9">
        <v>3</v>
      </c>
      <c r="AM3" s="9">
        <v>13</v>
      </c>
    </row>
    <row r="4" spans="1:53">
      <c r="A4" s="9"/>
      <c r="B4" s="9">
        <v>1</v>
      </c>
      <c r="C4" s="9" t="s">
        <v>557</v>
      </c>
      <c r="E4" s="9"/>
      <c r="F4" s="9">
        <v>14</v>
      </c>
      <c r="G4" s="9" t="s">
        <v>177</v>
      </c>
      <c r="I4" s="149" t="s">
        <v>549</v>
      </c>
      <c r="J4" s="149"/>
      <c r="K4" s="151">
        <v>0.59722222222222221</v>
      </c>
      <c r="L4" s="150"/>
      <c r="M4" s="150"/>
      <c r="AF4" s="21" t="s">
        <v>441</v>
      </c>
      <c r="AG4" s="9">
        <v>1</v>
      </c>
      <c r="AH4" s="9">
        <v>6</v>
      </c>
      <c r="AI4" s="9">
        <v>3</v>
      </c>
      <c r="AJ4" s="9">
        <v>2</v>
      </c>
      <c r="AK4" s="9">
        <v>13</v>
      </c>
      <c r="AL4" s="9">
        <v>14</v>
      </c>
      <c r="AM4" s="9">
        <v>7</v>
      </c>
    </row>
    <row r="5" spans="1:53">
      <c r="A5" s="9"/>
      <c r="B5" s="9">
        <v>13</v>
      </c>
      <c r="C5" s="9" t="s">
        <v>558</v>
      </c>
      <c r="E5" s="9"/>
      <c r="F5" s="9">
        <v>2</v>
      </c>
      <c r="G5" s="9" t="s">
        <v>324</v>
      </c>
      <c r="AF5" s="21" t="s">
        <v>442</v>
      </c>
      <c r="AG5" s="9">
        <v>1</v>
      </c>
      <c r="AH5" s="9">
        <v>15</v>
      </c>
      <c r="AI5" s="9">
        <v>16</v>
      </c>
      <c r="AJ5" s="9">
        <v>17</v>
      </c>
      <c r="AK5" s="9">
        <v>6</v>
      </c>
      <c r="AL5" s="9">
        <v>25</v>
      </c>
      <c r="AM5" s="9">
        <v>7</v>
      </c>
    </row>
    <row r="6" spans="1:53">
      <c r="A6" s="9"/>
      <c r="B6" s="9">
        <v>15</v>
      </c>
      <c r="C6" s="9" t="s">
        <v>340</v>
      </c>
      <c r="E6" s="9"/>
      <c r="F6" s="9">
        <v>7</v>
      </c>
      <c r="G6" s="9" t="s">
        <v>329</v>
      </c>
      <c r="AF6" s="21" t="s">
        <v>443</v>
      </c>
      <c r="AG6" s="9"/>
      <c r="AH6" s="9"/>
      <c r="AI6" s="9"/>
      <c r="AJ6" s="9"/>
      <c r="AK6" s="9"/>
      <c r="AL6" s="9"/>
      <c r="AM6" s="9"/>
    </row>
    <row r="7" spans="1:53">
      <c r="A7" s="9"/>
      <c r="B7" s="9">
        <v>17</v>
      </c>
      <c r="C7" s="9" t="s">
        <v>559</v>
      </c>
      <c r="E7" s="9"/>
      <c r="F7" s="9">
        <v>6</v>
      </c>
      <c r="G7" s="9" t="s">
        <v>326</v>
      </c>
      <c r="AF7" s="21" t="s">
        <v>444</v>
      </c>
      <c r="AG7" s="9"/>
      <c r="AH7" s="9"/>
      <c r="AI7" s="9"/>
      <c r="AJ7" s="9"/>
      <c r="AK7" s="9"/>
      <c r="AL7" s="9"/>
      <c r="AM7" s="9"/>
    </row>
    <row r="8" spans="1:53">
      <c r="A8" s="9"/>
      <c r="B8" s="9">
        <v>1</v>
      </c>
      <c r="C8" s="9" t="s">
        <v>560</v>
      </c>
      <c r="E8" s="9"/>
      <c r="F8" s="9">
        <v>14</v>
      </c>
      <c r="G8" s="9" t="s">
        <v>175</v>
      </c>
      <c r="AF8" s="22" t="s">
        <v>445</v>
      </c>
      <c r="AG8" s="9"/>
      <c r="AH8" s="9"/>
      <c r="AI8" s="9"/>
      <c r="AJ8" s="9"/>
      <c r="AK8" s="9"/>
      <c r="AL8" s="9"/>
      <c r="AM8" s="9"/>
    </row>
    <row r="9" spans="1:53">
      <c r="A9" s="9"/>
      <c r="B9" s="9">
        <v>16</v>
      </c>
      <c r="C9" s="9" t="s">
        <v>329</v>
      </c>
      <c r="E9" s="9"/>
      <c r="F9" s="9">
        <v>13</v>
      </c>
      <c r="G9" s="9" t="s">
        <v>340</v>
      </c>
    </row>
    <row r="10" spans="1:53">
      <c r="A10" s="9"/>
      <c r="B10" s="9">
        <v>15</v>
      </c>
      <c r="C10" s="9" t="s">
        <v>167</v>
      </c>
      <c r="E10" s="9"/>
      <c r="F10" s="9">
        <v>13</v>
      </c>
      <c r="G10" s="9" t="s">
        <v>167</v>
      </c>
    </row>
    <row r="11" spans="1:53">
      <c r="A11" s="9"/>
      <c r="B11" s="9">
        <v>16</v>
      </c>
      <c r="C11" s="9" t="s">
        <v>175</v>
      </c>
      <c r="E11" s="9"/>
      <c r="F11" s="9">
        <v>14</v>
      </c>
      <c r="G11" s="9" t="s">
        <v>566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W11" s="45"/>
      <c r="AX11" s="45"/>
      <c r="AY11" s="45"/>
      <c r="AZ11" s="45"/>
    </row>
    <row r="12" spans="1:53">
      <c r="A12" s="9"/>
      <c r="B12" s="9">
        <v>16</v>
      </c>
      <c r="C12" s="9" t="s">
        <v>326</v>
      </c>
      <c r="E12" s="9"/>
      <c r="F12" s="9">
        <v>13</v>
      </c>
      <c r="G12" s="9" t="s">
        <v>567</v>
      </c>
      <c r="I12" s="58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0" t="s">
        <v>124</v>
      </c>
      <c r="AX12" s="50" t="s">
        <v>139</v>
      </c>
      <c r="AY12" s="51" t="s">
        <v>137</v>
      </c>
      <c r="AZ12" s="28" t="s">
        <v>140</v>
      </c>
    </row>
    <row r="13" spans="1:53">
      <c r="A13" s="9"/>
      <c r="B13" s="9">
        <v>15</v>
      </c>
      <c r="C13" s="9" t="s">
        <v>557</v>
      </c>
      <c r="E13" s="9"/>
      <c r="F13" s="9">
        <v>3</v>
      </c>
      <c r="G13" s="9" t="s">
        <v>226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2"/>
      <c r="AX13" s="52"/>
      <c r="AY13" s="53"/>
      <c r="AZ13" s="26"/>
    </row>
    <row r="14" spans="1:53">
      <c r="A14" s="9"/>
      <c r="B14" s="9">
        <v>15</v>
      </c>
      <c r="C14" s="9" t="s">
        <v>328</v>
      </c>
      <c r="E14" s="9"/>
      <c r="F14" s="9">
        <v>13</v>
      </c>
      <c r="G14" s="9" t="s">
        <v>568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2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2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0">
        <f>SUM(J14:M14)</f>
        <v>0</v>
      </c>
      <c r="AX14" s="50">
        <f>SUM(Q14:V14)</f>
        <v>0</v>
      </c>
      <c r="AY14" s="51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9"/>
      <c r="B15" s="9">
        <v>16</v>
      </c>
      <c r="C15" s="9" t="s">
        <v>571</v>
      </c>
      <c r="E15" s="9"/>
      <c r="F15" s="9">
        <v>3</v>
      </c>
      <c r="G15" s="9" t="s">
        <v>561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0">
        <f t="shared" ref="AW15:AW43" si="1">SUM(J15:M15)</f>
        <v>0</v>
      </c>
      <c r="AX15" s="50">
        <f t="shared" ref="AX15:AX43" si="2">SUM(Q15:V15)</f>
        <v>0</v>
      </c>
      <c r="AY15" s="51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9"/>
      <c r="B16" s="9">
        <v>17</v>
      </c>
      <c r="C16" s="9" t="s">
        <v>175</v>
      </c>
      <c r="E16" s="9"/>
      <c r="F16" s="9">
        <v>2</v>
      </c>
      <c r="G16" s="9" t="s">
        <v>330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0">
        <f t="shared" si="1"/>
        <v>0</v>
      </c>
      <c r="AX16" s="50">
        <f t="shared" si="2"/>
        <v>0</v>
      </c>
      <c r="AY16" s="51" t="str">
        <f t="shared" si="3"/>
        <v/>
      </c>
      <c r="AZ16" s="28">
        <f t="shared" si="0"/>
        <v>0</v>
      </c>
      <c r="BA16" s="48" t="s">
        <v>410</v>
      </c>
    </row>
    <row r="17" spans="1:53">
      <c r="A17" s="9"/>
      <c r="B17" s="9">
        <v>25</v>
      </c>
      <c r="C17" s="9" t="s">
        <v>562</v>
      </c>
      <c r="E17" s="9"/>
      <c r="F17" s="9">
        <v>7</v>
      </c>
      <c r="G17" s="9" t="s">
        <v>569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1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1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1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1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2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0">
        <f t="shared" si="1"/>
        <v>0</v>
      </c>
      <c r="AX17" s="50">
        <f t="shared" si="2"/>
        <v>2</v>
      </c>
      <c r="AY17" s="51">
        <f t="shared" si="3"/>
        <v>0</v>
      </c>
      <c r="AZ17" s="28">
        <f t="shared" si="0"/>
        <v>0</v>
      </c>
      <c r="BA17" s="48">
        <v>2</v>
      </c>
    </row>
    <row r="18" spans="1:53">
      <c r="A18" s="9"/>
      <c r="B18" s="9">
        <v>15</v>
      </c>
      <c r="C18" s="9" t="s">
        <v>330</v>
      </c>
      <c r="E18" s="9"/>
      <c r="F18" s="9">
        <v>13</v>
      </c>
      <c r="G18" s="9" t="s">
        <v>171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1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1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2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1</v>
      </c>
      <c r="AK18" s="7">
        <f>COUNTIFS(($B$2:$B$71):($F$2:$F$71),I18,($C$2:$C$71):($G$2:$G$71),$AK$12)</f>
        <v>2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1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0">
        <f t="shared" si="1"/>
        <v>1</v>
      </c>
      <c r="AX18" s="50">
        <f t="shared" si="2"/>
        <v>3</v>
      </c>
      <c r="AY18" s="51">
        <f t="shared" si="3"/>
        <v>0.25</v>
      </c>
      <c r="AZ18" s="28">
        <f t="shared" si="0"/>
        <v>1</v>
      </c>
      <c r="BA18" s="48">
        <v>3</v>
      </c>
    </row>
    <row r="19" spans="1:53">
      <c r="A19" s="9"/>
      <c r="B19" s="9">
        <v>16</v>
      </c>
      <c r="C19" s="9" t="s">
        <v>346</v>
      </c>
      <c r="E19" s="9"/>
      <c r="F19" s="9">
        <v>25</v>
      </c>
      <c r="G19" s="9" t="s">
        <v>177</v>
      </c>
      <c r="I19" s="23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50">
        <f t="shared" si="1"/>
        <v>0</v>
      </c>
      <c r="AX19" s="50">
        <f t="shared" si="2"/>
        <v>0</v>
      </c>
      <c r="AY19" s="51" t="str">
        <f t="shared" si="3"/>
        <v/>
      </c>
      <c r="AZ19" s="28">
        <f t="shared" si="0"/>
        <v>0</v>
      </c>
      <c r="BA19" s="48">
        <v>4</v>
      </c>
    </row>
    <row r="20" spans="1:53">
      <c r="A20" s="9"/>
      <c r="B20" s="9">
        <v>25</v>
      </c>
      <c r="C20" s="9" t="s">
        <v>177</v>
      </c>
      <c r="E20" s="9"/>
      <c r="F20" s="9">
        <v>13</v>
      </c>
      <c r="G20" s="9" t="s">
        <v>171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0">
        <f t="shared" si="1"/>
        <v>0</v>
      </c>
      <c r="AX20" s="50">
        <f t="shared" si="2"/>
        <v>0</v>
      </c>
      <c r="AY20" s="51" t="str">
        <f t="shared" si="3"/>
        <v/>
      </c>
      <c r="AZ20" s="28">
        <f t="shared" si="0"/>
        <v>0</v>
      </c>
      <c r="BA20" s="48">
        <v>5</v>
      </c>
    </row>
    <row r="21" spans="1:53">
      <c r="A21" s="9"/>
      <c r="B21" s="9">
        <v>17</v>
      </c>
      <c r="C21" s="9" t="s">
        <v>346</v>
      </c>
      <c r="E21" s="9">
        <v>4</v>
      </c>
      <c r="F21" s="9">
        <v>6</v>
      </c>
      <c r="G21" s="9" t="s">
        <v>122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1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1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1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1</v>
      </c>
      <c r="AV21" s="17"/>
      <c r="AW21" s="50">
        <f t="shared" si="1"/>
        <v>0</v>
      </c>
      <c r="AX21" s="50">
        <f t="shared" si="2"/>
        <v>1</v>
      </c>
      <c r="AY21" s="51">
        <f t="shared" si="3"/>
        <v>0</v>
      </c>
      <c r="AZ21" s="28">
        <f t="shared" si="0"/>
        <v>1</v>
      </c>
      <c r="BA21" s="48">
        <v>6</v>
      </c>
    </row>
    <row r="22" spans="1:53">
      <c r="A22" s="9"/>
      <c r="B22" s="9">
        <v>15</v>
      </c>
      <c r="C22" s="9" t="s">
        <v>330</v>
      </c>
      <c r="E22" s="9"/>
      <c r="F22" s="9">
        <v>25</v>
      </c>
      <c r="G22" s="9" t="s">
        <v>330</v>
      </c>
      <c r="I22" s="23">
        <v>7</v>
      </c>
      <c r="J22" s="4">
        <f>COUNTIFS(($B$2:$B$71):($F$2:$F$71),I22,($C$2:$C$71):($G$2:$G$71),$J$12)</f>
        <v>2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1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1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0">
        <f t="shared" si="1"/>
        <v>2</v>
      </c>
      <c r="AX22" s="50">
        <f t="shared" si="2"/>
        <v>1</v>
      </c>
      <c r="AY22" s="51">
        <f t="shared" si="3"/>
        <v>0.66666666666666663</v>
      </c>
      <c r="AZ22" s="28">
        <f t="shared" si="0"/>
        <v>0</v>
      </c>
      <c r="BA22" s="48">
        <v>7</v>
      </c>
    </row>
    <row r="23" spans="1:53">
      <c r="A23" s="9"/>
      <c r="B23" s="9">
        <v>6</v>
      </c>
      <c r="C23" s="9" t="s">
        <v>169</v>
      </c>
      <c r="E23" s="9"/>
      <c r="F23" s="9">
        <v>16</v>
      </c>
      <c r="G23" s="9" t="s">
        <v>566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0">
        <f t="shared" si="1"/>
        <v>0</v>
      </c>
      <c r="AX23" s="50">
        <f t="shared" si="2"/>
        <v>0</v>
      </c>
      <c r="AY23" s="51" t="str">
        <f t="shared" si="3"/>
        <v/>
      </c>
      <c r="AZ23" s="28">
        <f t="shared" si="0"/>
        <v>0</v>
      </c>
      <c r="BA23" s="48">
        <v>8</v>
      </c>
    </row>
    <row r="24" spans="1:53">
      <c r="A24" s="9">
        <v>2</v>
      </c>
      <c r="B24" s="9">
        <v>15</v>
      </c>
      <c r="C24" s="9" t="s">
        <v>120</v>
      </c>
      <c r="E24" s="9"/>
      <c r="F24" s="9">
        <v>16</v>
      </c>
      <c r="G24" s="9" t="s">
        <v>226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0">
        <f t="shared" si="1"/>
        <v>0</v>
      </c>
      <c r="AX24" s="50">
        <f t="shared" si="2"/>
        <v>0</v>
      </c>
      <c r="AY24" s="51" t="str">
        <f t="shared" si="3"/>
        <v/>
      </c>
      <c r="AZ24" s="28">
        <f t="shared" si="0"/>
        <v>0</v>
      </c>
      <c r="BA24" s="48">
        <v>9</v>
      </c>
    </row>
    <row r="25" spans="1:53">
      <c r="A25" s="9"/>
      <c r="B25" s="9">
        <v>3</v>
      </c>
      <c r="C25" s="9" t="s">
        <v>171</v>
      </c>
      <c r="E25" s="9"/>
      <c r="F25" s="9">
        <v>25</v>
      </c>
      <c r="G25" s="9" t="s">
        <v>330</v>
      </c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50">
        <f t="shared" si="1"/>
        <v>0</v>
      </c>
      <c r="AX25" s="50">
        <f t="shared" si="2"/>
        <v>0</v>
      </c>
      <c r="AY25" s="51" t="str">
        <f t="shared" si="3"/>
        <v/>
      </c>
      <c r="AZ25" s="28">
        <f t="shared" si="0"/>
        <v>0</v>
      </c>
      <c r="BA25" s="48">
        <v>10</v>
      </c>
    </row>
    <row r="26" spans="1:53">
      <c r="A26" s="9"/>
      <c r="B26" s="9">
        <v>15</v>
      </c>
      <c r="C26" s="9" t="s">
        <v>175</v>
      </c>
      <c r="E26" s="9"/>
      <c r="F26" s="9">
        <v>7</v>
      </c>
      <c r="G26" s="9" t="s">
        <v>346</v>
      </c>
      <c r="I26" s="23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0">
        <f t="shared" si="1"/>
        <v>0</v>
      </c>
      <c r="AX26" s="50">
        <f t="shared" si="2"/>
        <v>0</v>
      </c>
      <c r="AY26" s="51" t="str">
        <f t="shared" si="3"/>
        <v/>
      </c>
      <c r="AZ26" s="28">
        <f t="shared" si="0"/>
        <v>0</v>
      </c>
      <c r="BA26" s="48">
        <v>11</v>
      </c>
    </row>
    <row r="27" spans="1:53">
      <c r="A27" s="9"/>
      <c r="B27" s="9">
        <v>17</v>
      </c>
      <c r="C27" s="9" t="s">
        <v>346</v>
      </c>
      <c r="E27" s="9"/>
      <c r="F27" s="9">
        <v>14</v>
      </c>
      <c r="G27" s="9" t="s">
        <v>570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0">
        <f t="shared" si="1"/>
        <v>0</v>
      </c>
      <c r="AX27" s="50">
        <f t="shared" si="2"/>
        <v>0</v>
      </c>
      <c r="AY27" s="51" t="str">
        <f t="shared" si="3"/>
        <v/>
      </c>
      <c r="AZ27" s="28">
        <f t="shared" si="0"/>
        <v>0</v>
      </c>
      <c r="BA27" s="48">
        <v>12</v>
      </c>
    </row>
    <row r="28" spans="1:53">
      <c r="A28" s="9"/>
      <c r="B28" s="9">
        <v>3</v>
      </c>
      <c r="C28" s="9" t="s">
        <v>175</v>
      </c>
      <c r="E28" s="9"/>
      <c r="F28" s="9">
        <v>15</v>
      </c>
      <c r="G28" s="9" t="s">
        <v>329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2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1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1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1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3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1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1</v>
      </c>
      <c r="AV28" s="17"/>
      <c r="AW28" s="50">
        <f t="shared" si="1"/>
        <v>0</v>
      </c>
      <c r="AX28" s="50">
        <f t="shared" si="2"/>
        <v>3</v>
      </c>
      <c r="AY28" s="51">
        <f t="shared" si="3"/>
        <v>0</v>
      </c>
      <c r="AZ28" s="28">
        <f t="shared" si="0"/>
        <v>1</v>
      </c>
      <c r="BA28" s="48">
        <v>13</v>
      </c>
    </row>
    <row r="29" spans="1:53">
      <c r="A29" s="9"/>
      <c r="B29" s="9">
        <v>1</v>
      </c>
      <c r="C29" s="9" t="s">
        <v>171</v>
      </c>
      <c r="E29" s="9"/>
      <c r="F29" s="9">
        <v>14</v>
      </c>
      <c r="G29" s="9" t="s">
        <v>563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1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1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1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1</v>
      </c>
      <c r="AO29" s="7">
        <f>COUNTIFS(($B$2:$B$71):($F$2:$F$71),I29,($C$2:$C$71):($G$2:$G$71),$AO$12)</f>
        <v>1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0">
        <f t="shared" si="1"/>
        <v>0</v>
      </c>
      <c r="AX29" s="50">
        <f t="shared" si="2"/>
        <v>1</v>
      </c>
      <c r="AY29" s="51">
        <f t="shared" si="3"/>
        <v>0</v>
      </c>
      <c r="AZ29" s="28">
        <f t="shared" si="0"/>
        <v>0</v>
      </c>
      <c r="BA29" s="48">
        <v>14</v>
      </c>
    </row>
    <row r="30" spans="1:53">
      <c r="A30" s="9"/>
      <c r="B30" s="9">
        <v>16</v>
      </c>
      <c r="C30" s="9" t="s">
        <v>328</v>
      </c>
      <c r="E30" s="9"/>
      <c r="F30" s="9">
        <v>17</v>
      </c>
      <c r="G30" s="9" t="s">
        <v>171</v>
      </c>
      <c r="I30" s="23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1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1</v>
      </c>
      <c r="Y30" s="6">
        <f>COUNTIFS(($B$2:$B$71):($F$2:$F$71),I30,($C$2:$C$71):($G$2:$G$71),$Y$12)</f>
        <v>0</v>
      </c>
      <c r="Z30" s="6">
        <f>COUNTIFS(($B$2:$B$71):($F$2:$F$71),I30,($C$2:$C$71):($G$2:$G$71),$Z$12)</f>
        <v>2</v>
      </c>
      <c r="AA30" s="6">
        <f>COUNTIFS(($B$2:$B$71):($F$2:$F$71),I30,($C$2:$C$71):($G$2:$G$71),$AA$12)</f>
        <v>3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1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1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2</v>
      </c>
      <c r="AU30" s="8">
        <f>COUNTIFS(($B$2:$B$71):($F$2:$F$71),I30,($C$2:$C$71):($G$2:$G$71),$AU$12)</f>
        <v>0</v>
      </c>
      <c r="AV30" s="17"/>
      <c r="AW30" s="50">
        <f t="shared" si="1"/>
        <v>0</v>
      </c>
      <c r="AX30" s="50">
        <f t="shared" si="2"/>
        <v>1</v>
      </c>
      <c r="AY30" s="51">
        <f t="shared" si="3"/>
        <v>0</v>
      </c>
      <c r="AZ30" s="28">
        <f t="shared" si="0"/>
        <v>1</v>
      </c>
      <c r="BA30" s="48">
        <v>15</v>
      </c>
    </row>
    <row r="31" spans="1:53">
      <c r="A31" s="9"/>
      <c r="B31" s="9">
        <v>13</v>
      </c>
      <c r="C31" s="9" t="s">
        <v>561</v>
      </c>
      <c r="E31" s="9"/>
      <c r="F31" s="9">
        <v>1</v>
      </c>
      <c r="G31" s="9" t="s">
        <v>329</v>
      </c>
      <c r="I31" s="23">
        <v>16</v>
      </c>
      <c r="J31" s="4">
        <f>COUNTIFS(($B$2:$B$71):($F$2:$F$71),I31,($C$2:$C$71):($G$2:$G$71),$J$12)</f>
        <v>3</v>
      </c>
      <c r="K31" s="4">
        <f>COUNTIFS(($B$2:$B$71):($F$2:$F$71),I31,($C$2:$C$71):($G$2:$G$71),$K$12)</f>
        <v>0</v>
      </c>
      <c r="L31" s="4">
        <f>COUNTIFS(($B$2:$B$71):($F$2:$F$71),I31,($C$2:$C$71):($G$2:$G$71),$L$12)</f>
        <v>2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1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2</v>
      </c>
      <c r="Y31" s="6">
        <f>COUNTIFS(($B$2:$B$71):($F$2:$F$71),I31,($C$2:$C$71):($G$2:$G$71),$Y$12)</f>
        <v>0</v>
      </c>
      <c r="Z31" s="6">
        <f>COUNTIFS(($B$2:$B$71):($F$2:$F$71),I31,($C$2:$C$71):($G$2:$G$71),$Z$12)</f>
        <v>2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1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2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0">
        <f t="shared" si="1"/>
        <v>5</v>
      </c>
      <c r="AX31" s="50">
        <f t="shared" si="2"/>
        <v>1</v>
      </c>
      <c r="AY31" s="51">
        <f t="shared" si="3"/>
        <v>0.83333333333333337</v>
      </c>
      <c r="AZ31" s="28">
        <f t="shared" si="0"/>
        <v>1</v>
      </c>
      <c r="BA31" s="48">
        <v>16</v>
      </c>
    </row>
    <row r="32" spans="1:53">
      <c r="A32" s="9"/>
      <c r="B32" s="9">
        <v>3</v>
      </c>
      <c r="C32" s="9" t="s">
        <v>326</v>
      </c>
      <c r="E32" s="9"/>
      <c r="F32" s="9">
        <v>17</v>
      </c>
      <c r="G32" s="9" t="s">
        <v>561</v>
      </c>
      <c r="I32" s="23">
        <v>17</v>
      </c>
      <c r="J32" s="4">
        <f>COUNTIFS(($B$2:$B$71):($F$2:$F$71),I32,($C$2:$C$71):($G$2:$G$71),$J$12)</f>
        <v>2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1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1</v>
      </c>
      <c r="AB32" s="6">
        <f>COUNTIFS(($B$2:$B$71):($F$2:$F$71),I32,($C$2:$C$71):($G$2:$G$71),$AB$12)</f>
        <v>1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1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1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0">
        <f t="shared" si="1"/>
        <v>2</v>
      </c>
      <c r="AX32" s="50">
        <f t="shared" si="2"/>
        <v>1</v>
      </c>
      <c r="AY32" s="51">
        <f t="shared" si="3"/>
        <v>0.66666666666666663</v>
      </c>
      <c r="AZ32" s="28">
        <f t="shared" si="0"/>
        <v>1</v>
      </c>
      <c r="BA32" s="48">
        <v>17</v>
      </c>
    </row>
    <row r="33" spans="1:53">
      <c r="A33" s="9"/>
      <c r="B33" s="9">
        <v>16</v>
      </c>
      <c r="C33" s="9" t="s">
        <v>329</v>
      </c>
      <c r="E33" s="9"/>
      <c r="F33" s="9">
        <v>16</v>
      </c>
      <c r="G33" s="9" t="s">
        <v>175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0">
        <f t="shared" si="1"/>
        <v>0</v>
      </c>
      <c r="AX33" s="50">
        <f t="shared" si="2"/>
        <v>0</v>
      </c>
      <c r="AY33" s="51" t="str">
        <f t="shared" si="3"/>
        <v/>
      </c>
      <c r="AZ33" s="28">
        <f t="shared" si="0"/>
        <v>0</v>
      </c>
      <c r="BA33" s="48">
        <v>18</v>
      </c>
    </row>
    <row r="34" spans="1:53">
      <c r="A34" s="9"/>
      <c r="B34" s="9">
        <v>3</v>
      </c>
      <c r="C34" s="9" t="s">
        <v>169</v>
      </c>
      <c r="E34" s="9"/>
      <c r="F34" s="9">
        <v>2</v>
      </c>
      <c r="G34" s="9" t="s">
        <v>171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0">
        <f t="shared" si="1"/>
        <v>0</v>
      </c>
      <c r="AX34" s="50">
        <f t="shared" si="2"/>
        <v>0</v>
      </c>
      <c r="AY34" s="51" t="str">
        <f t="shared" si="3"/>
        <v/>
      </c>
      <c r="AZ34" s="28">
        <f t="shared" si="0"/>
        <v>0</v>
      </c>
      <c r="BA34" s="48">
        <v>19</v>
      </c>
    </row>
    <row r="35" spans="1:53">
      <c r="A35" s="9"/>
      <c r="B35" s="9">
        <v>15</v>
      </c>
      <c r="C35" s="9" t="s">
        <v>330</v>
      </c>
      <c r="E35" s="9"/>
      <c r="F35" s="9">
        <v>2</v>
      </c>
      <c r="G35" s="9" t="s">
        <v>175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0">
        <f t="shared" si="1"/>
        <v>0</v>
      </c>
      <c r="AX35" s="50">
        <f t="shared" si="2"/>
        <v>0</v>
      </c>
      <c r="AY35" s="51" t="str">
        <f t="shared" si="3"/>
        <v/>
      </c>
      <c r="AZ35" s="28">
        <f t="shared" si="0"/>
        <v>0</v>
      </c>
      <c r="BA35" s="48">
        <v>20</v>
      </c>
    </row>
    <row r="36" spans="1:53">
      <c r="A36" s="9"/>
      <c r="B36" s="9">
        <v>3</v>
      </c>
      <c r="C36" s="9" t="s">
        <v>563</v>
      </c>
      <c r="E36" s="9"/>
      <c r="F36" s="9">
        <v>2</v>
      </c>
      <c r="G36" s="9" t="s">
        <v>339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0">
        <f t="shared" si="1"/>
        <v>0</v>
      </c>
      <c r="AX36" s="50">
        <f t="shared" si="2"/>
        <v>0</v>
      </c>
      <c r="AY36" s="51" t="str">
        <f t="shared" si="3"/>
        <v/>
      </c>
      <c r="AZ36" s="28">
        <f t="shared" si="0"/>
        <v>0</v>
      </c>
      <c r="BA36" s="48">
        <v>21</v>
      </c>
    </row>
    <row r="37" spans="1:53">
      <c r="A37" s="9"/>
      <c r="B37" s="9">
        <v>17</v>
      </c>
      <c r="C37" s="9" t="s">
        <v>231</v>
      </c>
      <c r="E37" s="9"/>
      <c r="F37" s="9">
        <v>2</v>
      </c>
      <c r="G37" s="9" t="s">
        <v>175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0">
        <f t="shared" si="1"/>
        <v>0</v>
      </c>
      <c r="AX37" s="50">
        <f t="shared" si="2"/>
        <v>0</v>
      </c>
      <c r="AY37" s="51" t="str">
        <f t="shared" si="3"/>
        <v/>
      </c>
      <c r="AZ37" s="28">
        <f t="shared" si="0"/>
        <v>0</v>
      </c>
      <c r="BA37" s="48">
        <v>22</v>
      </c>
    </row>
    <row r="38" spans="1:53">
      <c r="A38" s="9"/>
      <c r="B38" s="9">
        <v>16</v>
      </c>
      <c r="C38" s="9" t="s">
        <v>346</v>
      </c>
      <c r="E38" s="9"/>
      <c r="F38" s="9">
        <v>3</v>
      </c>
      <c r="G38" s="9" t="s">
        <v>171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0">
        <f t="shared" si="1"/>
        <v>0</v>
      </c>
      <c r="AX38" s="50">
        <f t="shared" si="2"/>
        <v>0</v>
      </c>
      <c r="AY38" s="51" t="str">
        <f t="shared" si="3"/>
        <v/>
      </c>
      <c r="AZ38" s="28">
        <f t="shared" si="0"/>
        <v>0</v>
      </c>
      <c r="BA38" s="48">
        <v>23</v>
      </c>
    </row>
    <row r="39" spans="1:53">
      <c r="A39" s="9"/>
      <c r="B39" s="9">
        <v>25</v>
      </c>
      <c r="C39" s="9" t="s">
        <v>330</v>
      </c>
      <c r="E39" s="9"/>
      <c r="F39" s="9"/>
      <c r="G39" s="9"/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0">
        <f t="shared" si="1"/>
        <v>0</v>
      </c>
      <c r="AX39" s="50">
        <f t="shared" si="2"/>
        <v>0</v>
      </c>
      <c r="AY39" s="51" t="str">
        <f t="shared" si="3"/>
        <v/>
      </c>
      <c r="AZ39" s="28">
        <f t="shared" si="0"/>
        <v>0</v>
      </c>
      <c r="BA39" s="48">
        <v>24</v>
      </c>
    </row>
    <row r="40" spans="1:53">
      <c r="A40" s="9"/>
      <c r="B40" s="9">
        <v>16</v>
      </c>
      <c r="C40" s="9" t="s">
        <v>169</v>
      </c>
      <c r="E40" s="9"/>
      <c r="F40" s="9"/>
      <c r="G40" s="9"/>
      <c r="I40" s="23">
        <v>25</v>
      </c>
      <c r="J40" s="4">
        <f>COUNTIFS(($B$2:$B$71):($F$2:$F$71),I40,($C$2:$C$71):($G$2:$G$71),$J$12)</f>
        <v>1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3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2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0">
        <f t="shared" si="1"/>
        <v>1</v>
      </c>
      <c r="AX40" s="50">
        <f t="shared" si="2"/>
        <v>0</v>
      </c>
      <c r="AY40" s="51">
        <f t="shared" si="3"/>
        <v>1</v>
      </c>
      <c r="AZ40" s="28">
        <f t="shared" si="0"/>
        <v>0</v>
      </c>
      <c r="BA40" s="48">
        <v>25</v>
      </c>
    </row>
    <row r="41" spans="1:53">
      <c r="A41" s="9"/>
      <c r="B41" s="9">
        <v>6</v>
      </c>
      <c r="C41" s="9" t="s">
        <v>177</v>
      </c>
      <c r="E41" s="9"/>
      <c r="F41" s="9"/>
      <c r="G41" s="9"/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0">
        <f t="shared" si="1"/>
        <v>0</v>
      </c>
      <c r="AX41" s="50">
        <f t="shared" si="2"/>
        <v>0</v>
      </c>
      <c r="AY41" s="51" t="str">
        <f t="shared" si="3"/>
        <v/>
      </c>
      <c r="AZ41" s="28">
        <f t="shared" si="0"/>
        <v>0</v>
      </c>
      <c r="BA41" s="48">
        <v>26</v>
      </c>
    </row>
    <row r="42" spans="1:53">
      <c r="A42" s="9"/>
      <c r="B42" s="9">
        <v>16</v>
      </c>
      <c r="C42" s="9" t="s">
        <v>564</v>
      </c>
      <c r="E42" s="9"/>
      <c r="F42" s="9"/>
      <c r="G42" s="9"/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0">
        <f t="shared" si="1"/>
        <v>0</v>
      </c>
      <c r="AX42" s="50">
        <f t="shared" si="2"/>
        <v>0</v>
      </c>
      <c r="AY42" s="51" t="str">
        <f t="shared" si="3"/>
        <v/>
      </c>
      <c r="AZ42" s="28">
        <f t="shared" si="0"/>
        <v>0</v>
      </c>
      <c r="BA42" s="48">
        <v>27</v>
      </c>
    </row>
    <row r="43" spans="1:53">
      <c r="A43" s="9"/>
      <c r="B43" s="9"/>
      <c r="C43" s="9"/>
      <c r="E43" s="9"/>
      <c r="F43" s="9"/>
      <c r="G43" s="9"/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0">
        <f t="shared" si="1"/>
        <v>0</v>
      </c>
      <c r="AX43" s="50">
        <f t="shared" si="2"/>
        <v>0</v>
      </c>
      <c r="AY43" s="51" t="str">
        <f t="shared" si="3"/>
        <v/>
      </c>
      <c r="AZ43" s="28">
        <f t="shared" si="0"/>
        <v>0</v>
      </c>
      <c r="BA43" s="48">
        <v>28</v>
      </c>
    </row>
    <row r="44" spans="1:53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2"/>
      <c r="AX44" s="52"/>
      <c r="AY44" s="53"/>
      <c r="AZ44" s="26"/>
    </row>
    <row r="45" spans="1:53">
      <c r="A45" s="9"/>
      <c r="B45" s="9"/>
      <c r="C45" s="9"/>
      <c r="E45" s="9"/>
      <c r="F45" s="9"/>
      <c r="G45" s="9"/>
      <c r="I45" s="34" t="s">
        <v>411</v>
      </c>
      <c r="J45" s="4">
        <f>SUM(J14:J43)</f>
        <v>8</v>
      </c>
      <c r="K45" s="4">
        <f t="shared" ref="K45:AU45" si="4">SUM(K14:K43)</f>
        <v>0</v>
      </c>
      <c r="L45" s="4">
        <f t="shared" si="4"/>
        <v>3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2</v>
      </c>
      <c r="R45" s="5">
        <f t="shared" si="4"/>
        <v>3</v>
      </c>
      <c r="S45" s="5">
        <f t="shared" si="4"/>
        <v>1</v>
      </c>
      <c r="T45" s="5">
        <f t="shared" si="4"/>
        <v>0</v>
      </c>
      <c r="U45" s="5">
        <f t="shared" si="4"/>
        <v>7</v>
      </c>
      <c r="V45" s="5">
        <f t="shared" si="4"/>
        <v>1</v>
      </c>
      <c r="W45" s="5"/>
      <c r="X45" s="6">
        <f t="shared" si="4"/>
        <v>4</v>
      </c>
      <c r="Y45" s="6">
        <f t="shared" si="4"/>
        <v>0</v>
      </c>
      <c r="Z45" s="6">
        <f t="shared" si="4"/>
        <v>7</v>
      </c>
      <c r="AA45" s="6">
        <f t="shared" si="4"/>
        <v>9</v>
      </c>
      <c r="AB45" s="6">
        <f t="shared" si="4"/>
        <v>1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1</v>
      </c>
      <c r="AH45" s="7">
        <f t="shared" si="4"/>
        <v>0</v>
      </c>
      <c r="AI45" s="7">
        <f t="shared" si="4"/>
        <v>2</v>
      </c>
      <c r="AJ45" s="7">
        <f t="shared" si="4"/>
        <v>3</v>
      </c>
      <c r="AK45" s="7">
        <f t="shared" si="4"/>
        <v>9</v>
      </c>
      <c r="AL45" s="7">
        <f t="shared" si="4"/>
        <v>0</v>
      </c>
      <c r="AM45" s="7">
        <f t="shared" si="4"/>
        <v>0</v>
      </c>
      <c r="AN45" s="7">
        <f t="shared" si="4"/>
        <v>9</v>
      </c>
      <c r="AO45" s="7">
        <f t="shared" si="4"/>
        <v>4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2</v>
      </c>
      <c r="AU45" s="8">
        <f t="shared" si="4"/>
        <v>2</v>
      </c>
      <c r="AV45" s="17"/>
      <c r="AW45" s="50">
        <f t="shared" ref="AW45:AX45" si="5">SUM(AW14:AW43)</f>
        <v>11</v>
      </c>
      <c r="AX45" s="50">
        <f t="shared" si="5"/>
        <v>14</v>
      </c>
      <c r="AY45" s="51">
        <f>AW45/(AW45+AX45)</f>
        <v>0.44</v>
      </c>
      <c r="AZ45" s="28">
        <f>SUM(AZ14:AZ43)</f>
        <v>7</v>
      </c>
    </row>
    <row r="46" spans="1:53">
      <c r="A46" s="9"/>
      <c r="B46" s="9"/>
      <c r="C46" s="9"/>
      <c r="E46" s="9"/>
      <c r="F46" s="9"/>
      <c r="G46" s="9"/>
    </row>
    <row r="47" spans="1:53">
      <c r="A47" s="9"/>
      <c r="B47" s="9"/>
      <c r="C47" s="9"/>
      <c r="E47" s="9"/>
      <c r="F47" s="9"/>
      <c r="G47" s="9"/>
    </row>
    <row r="48" spans="1:53">
      <c r="A48" s="9"/>
      <c r="B48" s="9"/>
      <c r="C48" s="9"/>
      <c r="E48" s="9"/>
      <c r="F48" s="9"/>
      <c r="G48" s="9"/>
      <c r="I48" s="45"/>
      <c r="J48" s="45"/>
      <c r="X48" s="44" t="s">
        <v>453</v>
      </c>
      <c r="AB48" s="147">
        <f>X45</f>
        <v>4</v>
      </c>
      <c r="AC48" s="147"/>
    </row>
    <row r="49" spans="1:48">
      <c r="A49" s="9"/>
      <c r="B49" s="9"/>
      <c r="C49" s="9"/>
      <c r="E49" s="9"/>
      <c r="F49" s="9"/>
      <c r="G49" s="9"/>
      <c r="I49" s="49"/>
      <c r="J49" s="49"/>
      <c r="X49" s="44" t="s">
        <v>341</v>
      </c>
      <c r="AB49" s="147">
        <f>L45</f>
        <v>3</v>
      </c>
      <c r="AC49" s="147"/>
    </row>
    <row r="50" spans="1:48">
      <c r="A50" s="9"/>
      <c r="B50" s="9"/>
      <c r="C50" s="9"/>
      <c r="E50" s="9"/>
      <c r="F50" s="9"/>
      <c r="G50" s="9"/>
      <c r="I50" s="45"/>
      <c r="J50" s="45"/>
      <c r="K50" s="59"/>
      <c r="X50" s="44" t="s">
        <v>342</v>
      </c>
      <c r="AB50" s="146">
        <f>AB49/AB48</f>
        <v>0.75</v>
      </c>
      <c r="AC50" s="146"/>
    </row>
    <row r="51" spans="1:48">
      <c r="A51" s="9"/>
      <c r="B51" s="9"/>
      <c r="C51" s="9"/>
      <c r="E51" s="9"/>
      <c r="F51" s="9"/>
      <c r="G51" s="9"/>
      <c r="AV51" s="58"/>
    </row>
    <row r="52" spans="1:48">
      <c r="A52" s="9"/>
      <c r="B52" s="9"/>
      <c r="C52" s="9"/>
      <c r="E52" s="9"/>
      <c r="F52" s="9"/>
      <c r="G52" s="9"/>
      <c r="AV52" s="58"/>
    </row>
    <row r="53" spans="1:48">
      <c r="A53" s="9"/>
      <c r="B53" s="9"/>
      <c r="C53" s="9"/>
      <c r="E53" s="9"/>
      <c r="F53" s="9"/>
      <c r="G53" s="9"/>
      <c r="I53" s="148" t="s">
        <v>412</v>
      </c>
      <c r="J53" s="148"/>
      <c r="K53" s="148" t="s">
        <v>413</v>
      </c>
      <c r="L53" s="148"/>
      <c r="AV53" s="58"/>
    </row>
    <row r="54" spans="1:48">
      <c r="A54" s="9"/>
      <c r="B54" s="9"/>
      <c r="C54" s="9"/>
      <c r="E54" s="9"/>
      <c r="F54" s="9"/>
      <c r="G54" s="9"/>
      <c r="AV54" s="58"/>
    </row>
    <row r="55" spans="1:48">
      <c r="A55" s="9"/>
      <c r="B55" s="9"/>
      <c r="C55" s="9"/>
      <c r="E55" s="9"/>
      <c r="F55" s="9"/>
      <c r="G55" s="9"/>
      <c r="AV55" s="58"/>
    </row>
    <row r="56" spans="1:48">
      <c r="A56" s="9"/>
      <c r="B56" s="9"/>
      <c r="C56" s="9"/>
      <c r="E56" s="9"/>
      <c r="F56" s="9"/>
      <c r="G56" s="9"/>
      <c r="I56" s="45"/>
      <c r="J56" s="45"/>
      <c r="K56" s="45"/>
      <c r="L56" s="45"/>
      <c r="AV56" s="58"/>
    </row>
    <row r="57" spans="1:48">
      <c r="A57" s="9"/>
      <c r="B57" s="9"/>
      <c r="C57" s="9"/>
      <c r="E57" s="9"/>
      <c r="F57" s="9"/>
      <c r="G57" s="9"/>
      <c r="I57" s="45"/>
      <c r="J57" s="45"/>
      <c r="K57" s="45"/>
      <c r="L57" s="45"/>
      <c r="AV57" s="58"/>
    </row>
    <row r="58" spans="1:48">
      <c r="A58" s="9"/>
      <c r="B58" s="9"/>
      <c r="C58" s="9"/>
      <c r="E58" s="9"/>
      <c r="F58" s="9"/>
      <c r="G58" s="9"/>
      <c r="I58" s="45"/>
      <c r="J58" s="45"/>
      <c r="K58" s="45"/>
      <c r="L58" s="45"/>
      <c r="AV58" s="58"/>
    </row>
    <row r="59" spans="1:48">
      <c r="A59" s="9"/>
      <c r="B59" s="9"/>
      <c r="C59" s="9"/>
      <c r="E59" s="9"/>
      <c r="F59" s="9"/>
      <c r="G59" s="9"/>
      <c r="AV59" s="58"/>
    </row>
    <row r="60" spans="1:48">
      <c r="A60" s="9"/>
      <c r="B60" s="9"/>
      <c r="C60" s="9"/>
      <c r="E60" s="9"/>
      <c r="F60" s="9"/>
      <c r="G60" s="9"/>
      <c r="AV60" s="58"/>
    </row>
    <row r="61" spans="1:48">
      <c r="A61" s="9"/>
      <c r="B61" s="9"/>
      <c r="C61" s="9"/>
      <c r="E61" s="9"/>
      <c r="F61" s="9"/>
      <c r="G61" s="9"/>
      <c r="AV61" s="58"/>
    </row>
    <row r="62" spans="1:48">
      <c r="A62" s="9"/>
      <c r="B62" s="9"/>
      <c r="C62" s="9"/>
      <c r="E62" s="9"/>
      <c r="F62" s="9"/>
      <c r="G62" s="9"/>
      <c r="AV62" s="58"/>
    </row>
    <row r="63" spans="1:48">
      <c r="A63" s="9"/>
      <c r="B63" s="9"/>
      <c r="C63" s="9"/>
      <c r="E63" s="9"/>
      <c r="F63" s="9"/>
      <c r="G63" s="9"/>
      <c r="AV63" s="58"/>
    </row>
    <row r="64" spans="1:48">
      <c r="A64" s="9"/>
      <c r="B64" s="9"/>
      <c r="C64" s="9"/>
      <c r="E64" s="9"/>
      <c r="F64" s="9"/>
      <c r="G64" s="9"/>
      <c r="AV64" s="58"/>
    </row>
    <row r="65" spans="1:48">
      <c r="A65" s="9"/>
      <c r="B65" s="9"/>
      <c r="C65" s="9"/>
      <c r="E65" s="9"/>
      <c r="F65" s="9"/>
      <c r="G65" s="9"/>
      <c r="AV65" s="58"/>
    </row>
    <row r="66" spans="1:48">
      <c r="A66" s="9"/>
      <c r="B66" s="9"/>
      <c r="C66" s="9"/>
      <c r="E66" s="9"/>
      <c r="F66" s="9"/>
      <c r="G66" s="9"/>
    </row>
    <row r="67" spans="1:48">
      <c r="A67" s="9"/>
      <c r="B67" s="9"/>
      <c r="C67" s="9"/>
      <c r="E67" s="9"/>
      <c r="F67" s="9"/>
      <c r="G67" s="9"/>
    </row>
    <row r="68" spans="1:48">
      <c r="A68" s="9"/>
      <c r="B68" s="9"/>
      <c r="C68" s="9"/>
      <c r="E68" s="9"/>
      <c r="F68" s="9"/>
      <c r="G68" s="9"/>
    </row>
    <row r="69" spans="1:48">
      <c r="A69" s="9"/>
      <c r="B69" s="9"/>
      <c r="C69" s="9"/>
      <c r="E69" s="9"/>
      <c r="F69" s="9"/>
      <c r="G69" s="9"/>
    </row>
    <row r="70" spans="1:48">
      <c r="A70" s="9"/>
      <c r="B70" s="9"/>
      <c r="C70" s="9"/>
      <c r="E70" s="9"/>
      <c r="F70" s="9"/>
      <c r="G70" s="9"/>
    </row>
    <row r="71" spans="1:48">
      <c r="A71" s="9"/>
      <c r="B71" s="9"/>
      <c r="C71" s="9"/>
      <c r="E71" s="9"/>
      <c r="F71" s="9"/>
      <c r="G71" s="9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A71"/>
  <sheetViews>
    <sheetView workbookViewId="0">
      <selection activeCell="M6" sqref="M6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58" customWidth="1"/>
    <col min="16" max="16" width="0.85546875" style="58" customWidth="1"/>
    <col min="17" max="22" width="4.140625" style="58" customWidth="1"/>
    <col min="23" max="23" width="0.85546875" style="58" customWidth="1"/>
    <col min="24" max="30" width="4.140625" style="58" customWidth="1"/>
    <col min="31" max="31" width="0.85546875" style="58" customWidth="1"/>
    <col min="32" max="41" width="4.140625" style="58" customWidth="1"/>
    <col min="42" max="42" width="0.85546875" style="58" customWidth="1"/>
    <col min="43" max="47" width="4.140625" style="58" customWidth="1"/>
    <col min="48" max="48" width="0.85546875" style="45" customWidth="1"/>
    <col min="49" max="50" width="6.7109375" style="58" customWidth="1"/>
    <col min="51" max="51" width="6.7109375" style="59" customWidth="1"/>
    <col min="52" max="52" width="5.7109375" style="58" customWidth="1"/>
    <col min="53" max="53" width="5.7109375" style="45" customWidth="1"/>
    <col min="54" max="16384" width="10.7109375" style="45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345</v>
      </c>
      <c r="J1" s="149"/>
      <c r="K1" s="150">
        <v>20190313.100000001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9">
        <v>1</v>
      </c>
      <c r="B2" s="9">
        <v>15</v>
      </c>
      <c r="C2" s="9" t="s">
        <v>122</v>
      </c>
      <c r="E2" s="9">
        <v>3</v>
      </c>
      <c r="F2" s="9">
        <v>15</v>
      </c>
      <c r="G2" s="9" t="s">
        <v>122</v>
      </c>
      <c r="I2" s="149" t="s">
        <v>554</v>
      </c>
      <c r="J2" s="149"/>
      <c r="K2" s="150" t="s">
        <v>337</v>
      </c>
      <c r="L2" s="150"/>
      <c r="M2" s="150"/>
      <c r="Q2" s="137" t="s">
        <v>149</v>
      </c>
      <c r="R2" s="138"/>
      <c r="S2" s="139"/>
      <c r="T2" s="28">
        <v>4</v>
      </c>
      <c r="U2" s="19" t="str">
        <f>IF(T2&gt;T3,"W","L")</f>
        <v>L</v>
      </c>
      <c r="AF2" s="21" t="s">
        <v>439</v>
      </c>
      <c r="AG2" s="9">
        <v>1</v>
      </c>
      <c r="AH2" s="9">
        <v>15</v>
      </c>
      <c r="AI2" s="9">
        <v>16</v>
      </c>
      <c r="AJ2" s="9">
        <v>2</v>
      </c>
      <c r="AK2" s="9">
        <v>17</v>
      </c>
      <c r="AL2" s="9">
        <v>6</v>
      </c>
      <c r="AM2" s="9">
        <v>14</v>
      </c>
    </row>
    <row r="3" spans="1:53">
      <c r="A3" s="9"/>
      <c r="B3" s="9">
        <v>14</v>
      </c>
      <c r="C3" s="9" t="s">
        <v>171</v>
      </c>
      <c r="E3" s="9"/>
      <c r="F3" s="9">
        <v>2</v>
      </c>
      <c r="G3" s="9" t="s">
        <v>175</v>
      </c>
      <c r="I3" s="149" t="s">
        <v>548</v>
      </c>
      <c r="J3" s="149"/>
      <c r="K3" s="150" t="s">
        <v>415</v>
      </c>
      <c r="L3" s="150"/>
      <c r="M3" s="150"/>
      <c r="Q3" s="140" t="str">
        <f>K2</f>
        <v>Kaiser</v>
      </c>
      <c r="R3" s="141"/>
      <c r="S3" s="142"/>
      <c r="T3" s="28">
        <v>9</v>
      </c>
      <c r="U3" s="19" t="str">
        <f>IF(T2&lt;T3,"W","L")</f>
        <v>W</v>
      </c>
      <c r="AF3" s="21" t="s">
        <v>440</v>
      </c>
      <c r="AG3" s="9">
        <v>1</v>
      </c>
      <c r="AH3" s="9">
        <v>15</v>
      </c>
      <c r="AI3" s="9">
        <v>16</v>
      </c>
      <c r="AJ3" s="9">
        <v>25</v>
      </c>
      <c r="AK3" s="9">
        <v>17</v>
      </c>
      <c r="AL3" s="9">
        <v>7</v>
      </c>
      <c r="AM3" s="9"/>
    </row>
    <row r="4" spans="1:53">
      <c r="A4" s="9"/>
      <c r="B4" s="9">
        <v>16</v>
      </c>
      <c r="C4" s="9" t="s">
        <v>177</v>
      </c>
      <c r="E4" s="9"/>
      <c r="F4" s="9">
        <v>8</v>
      </c>
      <c r="G4" s="9" t="s">
        <v>329</v>
      </c>
      <c r="I4" s="149" t="s">
        <v>549</v>
      </c>
      <c r="J4" s="149"/>
      <c r="K4" s="151">
        <v>0.69097222222222221</v>
      </c>
      <c r="L4" s="150"/>
      <c r="M4" s="150"/>
      <c r="AF4" s="21" t="s">
        <v>441</v>
      </c>
      <c r="AG4" s="9" t="s">
        <v>344</v>
      </c>
      <c r="AH4" s="9">
        <v>16</v>
      </c>
      <c r="AI4" s="9">
        <v>13</v>
      </c>
      <c r="AJ4" s="9">
        <v>8</v>
      </c>
      <c r="AK4" s="9">
        <v>5</v>
      </c>
      <c r="AL4" s="9">
        <v>16</v>
      </c>
      <c r="AM4" s="9">
        <v>2</v>
      </c>
    </row>
    <row r="5" spans="1:53">
      <c r="A5" s="9"/>
      <c r="B5" s="9">
        <v>2</v>
      </c>
      <c r="C5" s="9" t="s">
        <v>171</v>
      </c>
      <c r="E5" s="9"/>
      <c r="F5" s="9" t="s">
        <v>344</v>
      </c>
      <c r="G5" s="9" t="s">
        <v>154</v>
      </c>
      <c r="AF5" s="21" t="s">
        <v>442</v>
      </c>
      <c r="AG5" s="9">
        <v>15</v>
      </c>
      <c r="AH5" s="9">
        <v>17</v>
      </c>
      <c r="AI5" s="9">
        <v>8</v>
      </c>
      <c r="AJ5" s="9" t="s">
        <v>344</v>
      </c>
      <c r="AK5" s="9">
        <v>5</v>
      </c>
      <c r="AL5" s="9">
        <v>16</v>
      </c>
      <c r="AM5" s="9">
        <v>2</v>
      </c>
    </row>
    <row r="6" spans="1:53">
      <c r="A6" s="9"/>
      <c r="B6" s="9">
        <v>6</v>
      </c>
      <c r="C6" s="9" t="s">
        <v>173</v>
      </c>
      <c r="E6" s="9"/>
      <c r="F6" s="9">
        <v>8</v>
      </c>
      <c r="G6" s="9" t="s">
        <v>329</v>
      </c>
      <c r="AF6" s="21" t="s">
        <v>443</v>
      </c>
      <c r="AG6" s="9"/>
      <c r="AH6" s="9"/>
      <c r="AI6" s="9"/>
      <c r="AJ6" s="9"/>
      <c r="AK6" s="9"/>
      <c r="AL6" s="9"/>
      <c r="AM6" s="9"/>
    </row>
    <row r="7" spans="1:53">
      <c r="A7" s="9"/>
      <c r="B7" s="9">
        <v>6</v>
      </c>
      <c r="C7" s="9" t="s">
        <v>177</v>
      </c>
      <c r="E7" s="9"/>
      <c r="F7" s="9">
        <v>16</v>
      </c>
      <c r="G7" s="9" t="s">
        <v>167</v>
      </c>
      <c r="AF7" s="21" t="s">
        <v>444</v>
      </c>
      <c r="AG7" s="9"/>
      <c r="AH7" s="9"/>
      <c r="AI7" s="9"/>
      <c r="AJ7" s="9"/>
      <c r="AK7" s="9"/>
      <c r="AL7" s="9"/>
      <c r="AM7" s="9"/>
    </row>
    <row r="8" spans="1:53">
      <c r="A8" s="9"/>
      <c r="B8" s="9">
        <v>17</v>
      </c>
      <c r="C8" s="9" t="s">
        <v>346</v>
      </c>
      <c r="E8" s="9"/>
      <c r="F8" s="9">
        <v>8</v>
      </c>
      <c r="G8" s="9" t="s">
        <v>330</v>
      </c>
      <c r="AF8" s="22" t="s">
        <v>445</v>
      </c>
      <c r="AG8" s="9"/>
      <c r="AH8" s="9"/>
      <c r="AI8" s="9"/>
      <c r="AJ8" s="9"/>
      <c r="AK8" s="9"/>
      <c r="AL8" s="9"/>
      <c r="AM8" s="9"/>
    </row>
    <row r="9" spans="1:53">
      <c r="A9" s="9"/>
      <c r="B9" s="9">
        <v>2</v>
      </c>
      <c r="C9" s="9" t="s">
        <v>151</v>
      </c>
      <c r="E9" s="9"/>
      <c r="F9" s="9">
        <v>2</v>
      </c>
      <c r="G9" s="9" t="s">
        <v>459</v>
      </c>
    </row>
    <row r="10" spans="1:53">
      <c r="A10" s="9"/>
      <c r="B10" s="9">
        <v>17</v>
      </c>
      <c r="C10" s="9" t="s">
        <v>328</v>
      </c>
      <c r="E10" s="9"/>
      <c r="F10" s="9">
        <v>13</v>
      </c>
      <c r="G10" s="9" t="s">
        <v>329</v>
      </c>
    </row>
    <row r="11" spans="1:53">
      <c r="A11" s="9"/>
      <c r="B11" s="9">
        <v>16</v>
      </c>
      <c r="C11" s="9" t="s">
        <v>339</v>
      </c>
      <c r="E11" s="9"/>
      <c r="F11" s="9">
        <v>13</v>
      </c>
      <c r="G11" s="9" t="s">
        <v>154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W11" s="45"/>
      <c r="AX11" s="45"/>
      <c r="AY11" s="45"/>
      <c r="AZ11" s="45"/>
    </row>
    <row r="12" spans="1:53">
      <c r="A12" s="9"/>
      <c r="B12" s="9">
        <v>15</v>
      </c>
      <c r="C12" s="9" t="s">
        <v>340</v>
      </c>
      <c r="E12" s="9"/>
      <c r="F12" s="9">
        <v>15</v>
      </c>
      <c r="G12" s="9" t="s">
        <v>167</v>
      </c>
      <c r="I12" s="58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0" t="s">
        <v>124</v>
      </c>
      <c r="AX12" s="50" t="s">
        <v>139</v>
      </c>
      <c r="AY12" s="51" t="s">
        <v>137</v>
      </c>
      <c r="AZ12" s="28" t="s">
        <v>140</v>
      </c>
    </row>
    <row r="13" spans="1:53">
      <c r="A13" s="9"/>
      <c r="B13" s="9">
        <v>2</v>
      </c>
      <c r="C13" s="9" t="s">
        <v>329</v>
      </c>
      <c r="E13" s="9"/>
      <c r="F13" s="9">
        <v>8</v>
      </c>
      <c r="G13" s="9" t="s">
        <v>177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2"/>
      <c r="AX13" s="52"/>
      <c r="AY13" s="53"/>
      <c r="AZ13" s="26"/>
    </row>
    <row r="14" spans="1:53">
      <c r="A14" s="9"/>
      <c r="B14" s="9">
        <v>15</v>
      </c>
      <c r="C14" s="9" t="s">
        <v>152</v>
      </c>
      <c r="E14" s="9"/>
      <c r="F14" s="9">
        <v>2</v>
      </c>
      <c r="G14" s="9" t="s">
        <v>326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1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0">
        <f>SUM(J14:M14)</f>
        <v>0</v>
      </c>
      <c r="AX14" s="50">
        <f>SUM(Q14:V14)</f>
        <v>0</v>
      </c>
      <c r="AY14" s="51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9"/>
      <c r="B15" s="9">
        <v>19</v>
      </c>
      <c r="C15" s="9" t="s">
        <v>175</v>
      </c>
      <c r="E15" s="9"/>
      <c r="F15" s="9">
        <v>8</v>
      </c>
      <c r="G15" s="9" t="s">
        <v>329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0">
        <f t="shared" ref="AW15:AW43" si="1">SUM(J15:M15)</f>
        <v>0</v>
      </c>
      <c r="AX15" s="50">
        <f t="shared" ref="AX15:AX43" si="2">SUM(Q15:V15)</f>
        <v>0</v>
      </c>
      <c r="AY15" s="51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9"/>
      <c r="B16" s="9">
        <v>16</v>
      </c>
      <c r="C16" s="9" t="s">
        <v>171</v>
      </c>
      <c r="E16" s="9"/>
      <c r="F16" s="9">
        <v>16</v>
      </c>
      <c r="G16" s="9" t="s">
        <v>155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1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0">
        <f t="shared" si="1"/>
        <v>0</v>
      </c>
      <c r="AX16" s="50">
        <f t="shared" si="2"/>
        <v>0</v>
      </c>
      <c r="AY16" s="51" t="str">
        <f t="shared" si="3"/>
        <v/>
      </c>
      <c r="AZ16" s="28">
        <f t="shared" si="0"/>
        <v>0</v>
      </c>
      <c r="BA16" s="48" t="s">
        <v>410</v>
      </c>
    </row>
    <row r="17" spans="1:53">
      <c r="A17" s="9">
        <v>2</v>
      </c>
      <c r="B17" s="9">
        <v>15</v>
      </c>
      <c r="C17" s="9" t="s">
        <v>122</v>
      </c>
      <c r="E17" s="9"/>
      <c r="F17" s="9">
        <v>8</v>
      </c>
      <c r="G17" s="9" t="s">
        <v>322</v>
      </c>
      <c r="I17" s="23">
        <v>2</v>
      </c>
      <c r="J17" s="4">
        <f>COUNTIFS(($B$2:$B$71):($F$2:$F$71),I17,($C$2:$C$71):($G$2:$G$71),$J$12)</f>
        <v>1</v>
      </c>
      <c r="K17" s="4">
        <f>COUNTIFS(($B$2:$B$71):($F$2:$F$71),I17,($C$2:$C$71):($G$2:$G$71),$K$12)</f>
        <v>0</v>
      </c>
      <c r="L17" s="4">
        <f>COUNTIFS(($B$2:$B$71):($F$2:$F$71),I17,($C$2:$C$71):($G$2:$G$71),$L$12)</f>
        <v>1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1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1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2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1</v>
      </c>
      <c r="AO17" s="7">
        <f>COUNTIFS(($B$2:$B$71):($F$2:$F$71),I17,($C$2:$C$71):($G$2:$G$71),$AO$12)</f>
        <v>1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0">
        <f t="shared" si="1"/>
        <v>2</v>
      </c>
      <c r="AX17" s="50">
        <f t="shared" si="2"/>
        <v>1</v>
      </c>
      <c r="AY17" s="51">
        <f t="shared" si="3"/>
        <v>0.66666666666666663</v>
      </c>
      <c r="AZ17" s="28">
        <f t="shared" si="0"/>
        <v>1</v>
      </c>
      <c r="BA17" s="48">
        <v>2</v>
      </c>
    </row>
    <row r="18" spans="1:53">
      <c r="A18" s="9"/>
      <c r="B18" s="9">
        <v>25</v>
      </c>
      <c r="C18" s="9" t="s">
        <v>167</v>
      </c>
      <c r="E18" s="9">
        <v>4</v>
      </c>
      <c r="F18" s="9">
        <v>15</v>
      </c>
      <c r="G18" s="9" t="s">
        <v>122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0">
        <f t="shared" si="1"/>
        <v>0</v>
      </c>
      <c r="AX18" s="50">
        <f t="shared" si="2"/>
        <v>0</v>
      </c>
      <c r="AY18" s="51" t="str">
        <f t="shared" si="3"/>
        <v/>
      </c>
      <c r="AZ18" s="28">
        <f t="shared" si="0"/>
        <v>0</v>
      </c>
      <c r="BA18" s="48">
        <v>3</v>
      </c>
    </row>
    <row r="19" spans="1:53">
      <c r="A19" s="9"/>
      <c r="B19" s="9">
        <v>2</v>
      </c>
      <c r="C19" s="9" t="s">
        <v>171</v>
      </c>
      <c r="E19" s="9"/>
      <c r="F19" s="9">
        <v>8</v>
      </c>
      <c r="G19" s="9" t="s">
        <v>177</v>
      </c>
      <c r="I19" s="23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50">
        <f t="shared" si="1"/>
        <v>0</v>
      </c>
      <c r="AX19" s="50">
        <f t="shared" si="2"/>
        <v>0</v>
      </c>
      <c r="AY19" s="51" t="str">
        <f t="shared" si="3"/>
        <v/>
      </c>
      <c r="AZ19" s="28">
        <f t="shared" si="0"/>
        <v>0</v>
      </c>
      <c r="BA19" s="48">
        <v>4</v>
      </c>
    </row>
    <row r="20" spans="1:53">
      <c r="A20" s="9"/>
      <c r="B20" s="9">
        <v>17</v>
      </c>
      <c r="C20" s="9" t="s">
        <v>171</v>
      </c>
      <c r="E20" s="9"/>
      <c r="F20" s="9">
        <v>15</v>
      </c>
      <c r="G20" s="9" t="s">
        <v>328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1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0">
        <f t="shared" si="1"/>
        <v>0</v>
      </c>
      <c r="AX20" s="50">
        <f t="shared" si="2"/>
        <v>1</v>
      </c>
      <c r="AY20" s="51">
        <f t="shared" si="3"/>
        <v>0</v>
      </c>
      <c r="AZ20" s="28">
        <f t="shared" si="0"/>
        <v>0</v>
      </c>
      <c r="BA20" s="48">
        <v>5</v>
      </c>
    </row>
    <row r="21" spans="1:53">
      <c r="A21" s="9"/>
      <c r="B21" s="9">
        <v>7</v>
      </c>
      <c r="C21" s="9" t="s">
        <v>173</v>
      </c>
      <c r="E21" s="9"/>
      <c r="F21" s="9">
        <v>2</v>
      </c>
      <c r="G21" s="9" t="s">
        <v>346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1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1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0">
        <f t="shared" si="1"/>
        <v>0</v>
      </c>
      <c r="AX21" s="50">
        <f t="shared" si="2"/>
        <v>0</v>
      </c>
      <c r="AY21" s="51" t="str">
        <f t="shared" si="3"/>
        <v/>
      </c>
      <c r="AZ21" s="28">
        <f t="shared" si="0"/>
        <v>1</v>
      </c>
      <c r="BA21" s="48">
        <v>6</v>
      </c>
    </row>
    <row r="22" spans="1:53">
      <c r="A22" s="9"/>
      <c r="B22" s="9">
        <v>7</v>
      </c>
      <c r="C22" s="9" t="s">
        <v>153</v>
      </c>
      <c r="E22" s="9"/>
      <c r="F22" s="9">
        <v>17</v>
      </c>
      <c r="G22" s="9" t="s">
        <v>330</v>
      </c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2</v>
      </c>
      <c r="AL22" s="7">
        <f>COUNTIFS(($B$2:$B$71):($F$2:$F$71),I22,($C$2:$C$71):($G$2:$G$71),$AL$12)</f>
        <v>1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0">
        <f t="shared" si="1"/>
        <v>0</v>
      </c>
      <c r="AX22" s="50">
        <f t="shared" si="2"/>
        <v>0</v>
      </c>
      <c r="AY22" s="51" t="str">
        <f t="shared" si="3"/>
        <v/>
      </c>
      <c r="AZ22" s="28">
        <f t="shared" si="0"/>
        <v>0</v>
      </c>
      <c r="BA22" s="48">
        <v>7</v>
      </c>
    </row>
    <row r="23" spans="1:53">
      <c r="A23" s="9"/>
      <c r="B23" s="9">
        <v>16</v>
      </c>
      <c r="C23" s="9" t="s">
        <v>339</v>
      </c>
      <c r="E23" s="9"/>
      <c r="F23" s="9">
        <v>5</v>
      </c>
      <c r="G23" s="9" t="s">
        <v>339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1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4</v>
      </c>
      <c r="AA23" s="6">
        <f>COUNTIFS(($B$2:$B$71):($F$2:$F$71),I23,($C$2:$C$71):($G$2:$G$71),$AA$12)</f>
        <v>1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1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2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0">
        <f t="shared" si="1"/>
        <v>0</v>
      </c>
      <c r="AX23" s="50">
        <f t="shared" si="2"/>
        <v>1</v>
      </c>
      <c r="AY23" s="51">
        <f t="shared" si="3"/>
        <v>0</v>
      </c>
      <c r="AZ23" s="28">
        <f t="shared" si="0"/>
        <v>0</v>
      </c>
      <c r="BA23" s="48">
        <v>8</v>
      </c>
    </row>
    <row r="24" spans="1:53">
      <c r="A24" s="9"/>
      <c r="B24" s="9">
        <v>16</v>
      </c>
      <c r="C24" s="9" t="s">
        <v>167</v>
      </c>
      <c r="E24" s="9"/>
      <c r="F24" s="9">
        <v>17</v>
      </c>
      <c r="G24" s="9" t="s">
        <v>329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0">
        <f t="shared" si="1"/>
        <v>0</v>
      </c>
      <c r="AX24" s="50">
        <f t="shared" si="2"/>
        <v>0</v>
      </c>
      <c r="AY24" s="51" t="str">
        <f t="shared" si="3"/>
        <v/>
      </c>
      <c r="AZ24" s="28">
        <f t="shared" si="0"/>
        <v>0</v>
      </c>
      <c r="BA24" s="48">
        <v>9</v>
      </c>
    </row>
    <row r="25" spans="1:53">
      <c r="A25" s="9"/>
      <c r="B25" s="9">
        <v>25</v>
      </c>
      <c r="C25" s="9" t="s">
        <v>177</v>
      </c>
      <c r="E25" s="9"/>
      <c r="F25" s="9">
        <v>16</v>
      </c>
      <c r="G25" s="9" t="s">
        <v>346</v>
      </c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50">
        <f t="shared" si="1"/>
        <v>0</v>
      </c>
      <c r="AX25" s="50">
        <f t="shared" si="2"/>
        <v>0</v>
      </c>
      <c r="AY25" s="51" t="str">
        <f t="shared" si="3"/>
        <v/>
      </c>
      <c r="AZ25" s="28">
        <f t="shared" si="0"/>
        <v>0</v>
      </c>
      <c r="BA25" s="48">
        <v>10</v>
      </c>
    </row>
    <row r="26" spans="1:53">
      <c r="A26" s="9"/>
      <c r="B26" s="9">
        <v>17</v>
      </c>
      <c r="C26" s="9" t="s">
        <v>171</v>
      </c>
      <c r="E26" s="9"/>
      <c r="F26" s="9">
        <v>16</v>
      </c>
      <c r="G26" s="9" t="s">
        <v>329</v>
      </c>
      <c r="I26" s="23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0">
        <f t="shared" si="1"/>
        <v>0</v>
      </c>
      <c r="AX26" s="50">
        <f t="shared" si="2"/>
        <v>0</v>
      </c>
      <c r="AY26" s="51" t="str">
        <f t="shared" si="3"/>
        <v/>
      </c>
      <c r="AZ26" s="28">
        <f t="shared" si="0"/>
        <v>0</v>
      </c>
      <c r="BA26" s="48">
        <v>11</v>
      </c>
    </row>
    <row r="27" spans="1:53">
      <c r="A27" s="9"/>
      <c r="B27" s="9">
        <v>1</v>
      </c>
      <c r="C27" s="9" t="s">
        <v>329</v>
      </c>
      <c r="E27" s="9"/>
      <c r="F27" s="9">
        <v>14</v>
      </c>
      <c r="G27" s="9" t="s">
        <v>154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0">
        <f t="shared" si="1"/>
        <v>0</v>
      </c>
      <c r="AX27" s="50">
        <f t="shared" si="2"/>
        <v>0</v>
      </c>
      <c r="AY27" s="51" t="str">
        <f t="shared" si="3"/>
        <v/>
      </c>
      <c r="AZ27" s="28">
        <f t="shared" si="0"/>
        <v>0</v>
      </c>
      <c r="BA27" s="48">
        <v>12</v>
      </c>
    </row>
    <row r="28" spans="1:53">
      <c r="A28" s="9"/>
      <c r="B28" s="9">
        <v>15</v>
      </c>
      <c r="C28" s="9" t="s">
        <v>151</v>
      </c>
      <c r="E28" s="9"/>
      <c r="F28" s="9">
        <v>17</v>
      </c>
      <c r="G28" s="9" t="s">
        <v>330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1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1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0">
        <f t="shared" si="1"/>
        <v>0</v>
      </c>
      <c r="AX28" s="50">
        <f t="shared" si="2"/>
        <v>0</v>
      </c>
      <c r="AY28" s="51" t="str">
        <f t="shared" si="3"/>
        <v/>
      </c>
      <c r="AZ28" s="28">
        <f t="shared" si="0"/>
        <v>0</v>
      </c>
      <c r="BA28" s="48">
        <v>13</v>
      </c>
    </row>
    <row r="29" spans="1:53">
      <c r="A29" s="9"/>
      <c r="B29" s="9">
        <v>7</v>
      </c>
      <c r="C29" s="9" t="s">
        <v>171</v>
      </c>
      <c r="E29" s="9"/>
      <c r="F29" s="9">
        <v>15</v>
      </c>
      <c r="G29" s="9" t="s">
        <v>171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1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3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0">
        <f t="shared" si="1"/>
        <v>0</v>
      </c>
      <c r="AX29" s="50">
        <f t="shared" si="2"/>
        <v>1</v>
      </c>
      <c r="AY29" s="51">
        <f t="shared" si="3"/>
        <v>0</v>
      </c>
      <c r="AZ29" s="28">
        <f t="shared" si="0"/>
        <v>1</v>
      </c>
      <c r="BA29" s="48">
        <v>14</v>
      </c>
    </row>
    <row r="30" spans="1:53">
      <c r="A30" s="9"/>
      <c r="B30" s="9"/>
      <c r="C30" s="9"/>
      <c r="E30" s="9"/>
      <c r="F30" s="9">
        <v>14</v>
      </c>
      <c r="G30" s="9" t="s">
        <v>339</v>
      </c>
      <c r="I30" s="23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1</v>
      </c>
      <c r="R30" s="5">
        <f>COUNTIFS(($B$2:$B$71):($F$2:$F$71),I30,($C$2:$C$71):($G$2:$G$71),$R$12)</f>
        <v>1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1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1</v>
      </c>
      <c r="AJ30" s="7">
        <f>COUNTIFS(($B$2:$B$71):($F$2:$F$71),I30,($C$2:$C$71):($G$2:$G$71),$AJ$12)</f>
        <v>1</v>
      </c>
      <c r="AK30" s="7">
        <f>COUNTIFS(($B$2:$B$71):($F$2:$F$71),I30,($C$2:$C$71):($G$2:$G$71),$AK$12)</f>
        <v>2</v>
      </c>
      <c r="AL30" s="7">
        <f>COUNTIFS(($B$2:$B$71):($F$2:$F$71),I30,($C$2:$C$71):($G$2:$G$71),$AL$12)</f>
        <v>1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1</v>
      </c>
      <c r="AO30" s="7">
        <f>COUNTIFS(($B$2:$B$71):($F$2:$F$71),I30,($C$2:$C$71):($G$2:$G$71),$AO$12)</f>
        <v>1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4</v>
      </c>
      <c r="AV30" s="17"/>
      <c r="AW30" s="50">
        <f t="shared" si="1"/>
        <v>0</v>
      </c>
      <c r="AX30" s="50">
        <f t="shared" si="2"/>
        <v>2</v>
      </c>
      <c r="AY30" s="51">
        <f t="shared" si="3"/>
        <v>0</v>
      </c>
      <c r="AZ30" s="28">
        <f t="shared" si="0"/>
        <v>1</v>
      </c>
      <c r="BA30" s="48">
        <v>15</v>
      </c>
    </row>
    <row r="31" spans="1:53">
      <c r="A31" s="9"/>
      <c r="B31" s="9"/>
      <c r="C31" s="9"/>
      <c r="E31" s="9"/>
      <c r="F31" s="9">
        <v>17</v>
      </c>
      <c r="G31" s="9" t="s">
        <v>177</v>
      </c>
      <c r="I31" s="23">
        <v>16</v>
      </c>
      <c r="J31" s="4">
        <f>COUNTIFS(($B$2:$B$71):($F$2:$F$71),I31,($C$2:$C$71):($G$2:$G$71),$J$12)</f>
        <v>1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1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1</v>
      </c>
      <c r="V31" s="5">
        <f>COUNTIFS(($B$2:$B$71):($F$2:$F$71),I31,($C$2:$C$71):($G$2:$G$71),$V$12)</f>
        <v>2</v>
      </c>
      <c r="W31" s="5"/>
      <c r="X31" s="6">
        <f>COUNTIFS(($B$2:$B$71):($F$2:$F$71),I31,($C$2:$C$71):($G$2:$G$71),$X$12)</f>
        <v>1</v>
      </c>
      <c r="Y31" s="6">
        <f>COUNTIFS(($B$2:$B$71):($F$2:$F$71),I31,($C$2:$C$71):($G$2:$G$71),$Y$12)</f>
        <v>0</v>
      </c>
      <c r="Z31" s="6">
        <f>COUNTIFS(($B$2:$B$71):($F$2:$F$71),I31,($C$2:$C$71):($G$2:$G$71),$Z$12)</f>
        <v>1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2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1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1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0">
        <f t="shared" si="1"/>
        <v>1</v>
      </c>
      <c r="AX31" s="50">
        <f t="shared" si="2"/>
        <v>4</v>
      </c>
      <c r="AY31" s="51">
        <f t="shared" si="3"/>
        <v>0.2</v>
      </c>
      <c r="AZ31" s="28">
        <f t="shared" si="0"/>
        <v>1</v>
      </c>
      <c r="BA31" s="48">
        <v>16</v>
      </c>
    </row>
    <row r="32" spans="1:53">
      <c r="A32" s="9"/>
      <c r="B32" s="9"/>
      <c r="C32" s="9"/>
      <c r="E32" s="9"/>
      <c r="F32" s="9">
        <v>14</v>
      </c>
      <c r="G32" s="9" t="s">
        <v>171</v>
      </c>
      <c r="I32" s="23">
        <v>17</v>
      </c>
      <c r="J32" s="4">
        <f>COUNTIFS(($B$2:$B$71):($F$2:$F$71),I32,($C$2:$C$71):($G$2:$G$71),$J$12)</f>
        <v>1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1</v>
      </c>
      <c r="Y32" s="6">
        <f>COUNTIFS(($B$2:$B$71):($F$2:$F$71),I32,($C$2:$C$71):($G$2:$G$71),$Y$12)</f>
        <v>0</v>
      </c>
      <c r="Z32" s="6">
        <f>COUNTIFS(($B$2:$B$71):($F$2:$F$71),I32,($C$2:$C$71):($G$2:$G$71),$Z$12)</f>
        <v>2</v>
      </c>
      <c r="AA32" s="6">
        <f>COUNTIFS(($B$2:$B$71):($F$2:$F$71),I32,($C$2:$C$71):($G$2:$G$71),$AA$12)</f>
        <v>2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2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1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0">
        <f t="shared" si="1"/>
        <v>1</v>
      </c>
      <c r="AX32" s="50">
        <f t="shared" si="2"/>
        <v>0</v>
      </c>
      <c r="AY32" s="51">
        <f t="shared" si="3"/>
        <v>1</v>
      </c>
      <c r="AZ32" s="28">
        <f t="shared" si="0"/>
        <v>1</v>
      </c>
      <c r="BA32" s="48">
        <v>17</v>
      </c>
    </row>
    <row r="33" spans="1:53">
      <c r="A33" s="9"/>
      <c r="B33" s="9"/>
      <c r="C33" s="9"/>
      <c r="E33" s="9"/>
      <c r="F33" s="9">
        <v>15</v>
      </c>
      <c r="G33" s="9" t="s">
        <v>171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0">
        <f t="shared" si="1"/>
        <v>0</v>
      </c>
      <c r="AX33" s="50">
        <f t="shared" si="2"/>
        <v>0</v>
      </c>
      <c r="AY33" s="51" t="str">
        <f t="shared" si="3"/>
        <v/>
      </c>
      <c r="AZ33" s="28">
        <f t="shared" si="0"/>
        <v>0</v>
      </c>
      <c r="BA33" s="48">
        <v>18</v>
      </c>
    </row>
    <row r="34" spans="1:53">
      <c r="A34" s="9"/>
      <c r="B34" s="9"/>
      <c r="C34" s="9"/>
      <c r="E34" s="9"/>
      <c r="F34" s="9">
        <v>15</v>
      </c>
      <c r="G34" s="9" t="s">
        <v>173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1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0">
        <f t="shared" si="1"/>
        <v>0</v>
      </c>
      <c r="AX34" s="50">
        <f t="shared" si="2"/>
        <v>0</v>
      </c>
      <c r="AY34" s="51" t="str">
        <f t="shared" si="3"/>
        <v/>
      </c>
      <c r="AZ34" s="28">
        <f t="shared" si="0"/>
        <v>0</v>
      </c>
      <c r="BA34" s="48">
        <v>19</v>
      </c>
    </row>
    <row r="35" spans="1:53">
      <c r="A35" s="9"/>
      <c r="B35" s="9"/>
      <c r="C35" s="9"/>
      <c r="E35" s="9"/>
      <c r="F35" s="9">
        <v>15</v>
      </c>
      <c r="G35" s="9" t="s">
        <v>175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0">
        <f t="shared" si="1"/>
        <v>0</v>
      </c>
      <c r="AX35" s="50">
        <f t="shared" si="2"/>
        <v>0</v>
      </c>
      <c r="AY35" s="51" t="str">
        <f t="shared" si="3"/>
        <v/>
      </c>
      <c r="AZ35" s="28">
        <f t="shared" si="0"/>
        <v>0</v>
      </c>
      <c r="BA35" s="48">
        <v>20</v>
      </c>
    </row>
    <row r="36" spans="1:53">
      <c r="A36" s="9"/>
      <c r="B36" s="9"/>
      <c r="C36" s="9"/>
      <c r="E36" s="9"/>
      <c r="F36" s="9">
        <v>16</v>
      </c>
      <c r="G36" s="9" t="s">
        <v>328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0">
        <f t="shared" si="1"/>
        <v>0</v>
      </c>
      <c r="AX36" s="50">
        <f t="shared" si="2"/>
        <v>0</v>
      </c>
      <c r="AY36" s="51" t="str">
        <f t="shared" si="3"/>
        <v/>
      </c>
      <c r="AZ36" s="28">
        <f t="shared" si="0"/>
        <v>0</v>
      </c>
      <c r="BA36" s="48">
        <v>21</v>
      </c>
    </row>
    <row r="37" spans="1:53">
      <c r="A37" s="9"/>
      <c r="B37" s="9"/>
      <c r="C37" s="9"/>
      <c r="E37" s="9"/>
      <c r="F37" s="9">
        <v>16</v>
      </c>
      <c r="G37" s="9" t="s">
        <v>340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1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0">
        <f t="shared" si="1"/>
        <v>0</v>
      </c>
      <c r="AX37" s="50">
        <f t="shared" si="2"/>
        <v>0</v>
      </c>
      <c r="AY37" s="51" t="str">
        <f t="shared" si="3"/>
        <v/>
      </c>
      <c r="AZ37" s="28">
        <f t="shared" si="0"/>
        <v>0</v>
      </c>
      <c r="BA37" s="48">
        <v>22</v>
      </c>
    </row>
    <row r="38" spans="1:53">
      <c r="A38" s="9"/>
      <c r="B38" s="9"/>
      <c r="C38" s="9"/>
      <c r="E38" s="9"/>
      <c r="F38" s="9">
        <v>17</v>
      </c>
      <c r="G38" s="9" t="s">
        <v>329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0">
        <f t="shared" si="1"/>
        <v>0</v>
      </c>
      <c r="AX38" s="50">
        <f t="shared" si="2"/>
        <v>0</v>
      </c>
      <c r="AY38" s="51" t="str">
        <f t="shared" si="3"/>
        <v/>
      </c>
      <c r="AZ38" s="28">
        <f t="shared" si="0"/>
        <v>0</v>
      </c>
      <c r="BA38" s="48">
        <v>23</v>
      </c>
    </row>
    <row r="39" spans="1:53">
      <c r="A39" s="9"/>
      <c r="B39" s="9"/>
      <c r="C39" s="9"/>
      <c r="E39" s="9"/>
      <c r="F39" s="9">
        <v>22</v>
      </c>
      <c r="G39" s="9" t="s">
        <v>169</v>
      </c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0">
        <f t="shared" si="1"/>
        <v>0</v>
      </c>
      <c r="AX39" s="50">
        <f t="shared" si="2"/>
        <v>0</v>
      </c>
      <c r="AY39" s="51" t="str">
        <f t="shared" si="3"/>
        <v/>
      </c>
      <c r="AZ39" s="28">
        <f t="shared" si="0"/>
        <v>0</v>
      </c>
      <c r="BA39" s="48">
        <v>24</v>
      </c>
    </row>
    <row r="40" spans="1:53">
      <c r="A40" s="9"/>
      <c r="B40" s="9"/>
      <c r="C40" s="9"/>
      <c r="E40" s="9"/>
      <c r="F40" s="9">
        <v>8</v>
      </c>
      <c r="G40" s="9" t="s">
        <v>329</v>
      </c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1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1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0">
        <f t="shared" si="1"/>
        <v>0</v>
      </c>
      <c r="AX40" s="50">
        <f t="shared" si="2"/>
        <v>0</v>
      </c>
      <c r="AY40" s="51" t="str">
        <f t="shared" si="3"/>
        <v/>
      </c>
      <c r="AZ40" s="28">
        <f t="shared" si="0"/>
        <v>0</v>
      </c>
      <c r="BA40" s="48">
        <v>25</v>
      </c>
    </row>
    <row r="41" spans="1:53">
      <c r="A41" s="9"/>
      <c r="B41" s="9"/>
      <c r="C41" s="9"/>
      <c r="E41" s="9"/>
      <c r="F41" s="9">
        <v>8</v>
      </c>
      <c r="G41" s="9" t="s">
        <v>154</v>
      </c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0">
        <f t="shared" si="1"/>
        <v>0</v>
      </c>
      <c r="AX41" s="50">
        <f t="shared" si="2"/>
        <v>0</v>
      </c>
      <c r="AY41" s="51" t="str">
        <f t="shared" si="3"/>
        <v/>
      </c>
      <c r="AZ41" s="28">
        <f t="shared" si="0"/>
        <v>0</v>
      </c>
      <c r="BA41" s="48">
        <v>26</v>
      </c>
    </row>
    <row r="42" spans="1:53">
      <c r="A42" s="9"/>
      <c r="B42" s="9"/>
      <c r="C42" s="9"/>
      <c r="E42" s="9"/>
      <c r="F42" s="9">
        <v>15</v>
      </c>
      <c r="G42" s="9" t="s">
        <v>169</v>
      </c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0">
        <f t="shared" si="1"/>
        <v>0</v>
      </c>
      <c r="AX42" s="50">
        <f t="shared" si="2"/>
        <v>0</v>
      </c>
      <c r="AY42" s="51" t="str">
        <f t="shared" si="3"/>
        <v/>
      </c>
      <c r="AZ42" s="28">
        <f t="shared" si="0"/>
        <v>0</v>
      </c>
      <c r="BA42" s="48">
        <v>27</v>
      </c>
    </row>
    <row r="43" spans="1:53">
      <c r="A43" s="9"/>
      <c r="B43" s="9"/>
      <c r="C43" s="9"/>
      <c r="E43" s="9"/>
      <c r="F43" s="9"/>
      <c r="G43" s="9"/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0">
        <f t="shared" si="1"/>
        <v>0</v>
      </c>
      <c r="AX43" s="50">
        <f t="shared" si="2"/>
        <v>0</v>
      </c>
      <c r="AY43" s="51" t="str">
        <f t="shared" si="3"/>
        <v/>
      </c>
      <c r="AZ43" s="28">
        <f t="shared" si="0"/>
        <v>0</v>
      </c>
      <c r="BA43" s="48">
        <v>28</v>
      </c>
    </row>
    <row r="44" spans="1:53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2"/>
      <c r="AX44" s="52"/>
      <c r="AY44" s="53"/>
      <c r="AZ44" s="26"/>
    </row>
    <row r="45" spans="1:53">
      <c r="A45" s="9"/>
      <c r="B45" s="9"/>
      <c r="C45" s="9"/>
      <c r="E45" s="9"/>
      <c r="F45" s="9"/>
      <c r="G45" s="9"/>
      <c r="I45" s="34" t="s">
        <v>411</v>
      </c>
      <c r="J45" s="4">
        <f>SUM(J14:J43)</f>
        <v>3</v>
      </c>
      <c r="K45" s="4">
        <f t="shared" ref="K45:AU45" si="4">SUM(K14:K43)</f>
        <v>0</v>
      </c>
      <c r="L45" s="4">
        <f t="shared" si="4"/>
        <v>1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2</v>
      </c>
      <c r="R45" s="5">
        <f t="shared" si="4"/>
        <v>2</v>
      </c>
      <c r="S45" s="5">
        <f t="shared" si="4"/>
        <v>0</v>
      </c>
      <c r="T45" s="5">
        <f t="shared" si="4"/>
        <v>0</v>
      </c>
      <c r="U45" s="5">
        <f t="shared" si="4"/>
        <v>2</v>
      </c>
      <c r="V45" s="5">
        <f t="shared" si="4"/>
        <v>4</v>
      </c>
      <c r="W45" s="5"/>
      <c r="X45" s="6">
        <f t="shared" si="4"/>
        <v>3</v>
      </c>
      <c r="Y45" s="6">
        <f t="shared" si="4"/>
        <v>0</v>
      </c>
      <c r="Z45" s="6">
        <f t="shared" si="4"/>
        <v>10</v>
      </c>
      <c r="AA45" s="6">
        <f t="shared" si="4"/>
        <v>3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4</v>
      </c>
      <c r="AJ45" s="7">
        <f t="shared" si="4"/>
        <v>2</v>
      </c>
      <c r="AK45" s="7">
        <f t="shared" si="4"/>
        <v>15</v>
      </c>
      <c r="AL45" s="7">
        <f t="shared" si="4"/>
        <v>3</v>
      </c>
      <c r="AM45" s="7">
        <f t="shared" si="4"/>
        <v>0</v>
      </c>
      <c r="AN45" s="7">
        <f t="shared" si="4"/>
        <v>3</v>
      </c>
      <c r="AO45" s="7">
        <f t="shared" si="4"/>
        <v>8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4</v>
      </c>
      <c r="AV45" s="17"/>
      <c r="AW45" s="50">
        <f t="shared" ref="AW45:AX45" si="5">SUM(AW14:AW43)</f>
        <v>4</v>
      </c>
      <c r="AX45" s="50">
        <f t="shared" si="5"/>
        <v>10</v>
      </c>
      <c r="AY45" s="51">
        <f>AW45/(AW45+AX45)</f>
        <v>0.2857142857142857</v>
      </c>
      <c r="AZ45" s="28">
        <f>SUM(AZ14:AZ43)</f>
        <v>7</v>
      </c>
    </row>
    <row r="46" spans="1:53">
      <c r="A46" s="9"/>
      <c r="B46" s="9"/>
      <c r="C46" s="9"/>
      <c r="E46" s="9"/>
      <c r="F46" s="9"/>
      <c r="G46" s="9"/>
    </row>
    <row r="47" spans="1:53">
      <c r="A47" s="9"/>
      <c r="B47" s="9"/>
      <c r="C47" s="9"/>
      <c r="E47" s="9"/>
      <c r="F47" s="9"/>
      <c r="G47" s="9"/>
    </row>
    <row r="48" spans="1:53">
      <c r="A48" s="9"/>
      <c r="B48" s="9"/>
      <c r="C48" s="9"/>
      <c r="E48" s="9"/>
      <c r="F48" s="9"/>
      <c r="G48" s="9"/>
      <c r="I48" s="45"/>
      <c r="J48" s="45"/>
      <c r="X48" s="44" t="s">
        <v>453</v>
      </c>
      <c r="AB48" s="147">
        <f>X45</f>
        <v>3</v>
      </c>
      <c r="AC48" s="147"/>
    </row>
    <row r="49" spans="1:48">
      <c r="A49" s="9"/>
      <c r="B49" s="9"/>
      <c r="C49" s="9"/>
      <c r="E49" s="9"/>
      <c r="F49" s="9"/>
      <c r="G49" s="9"/>
      <c r="I49" s="49"/>
      <c r="J49" s="49"/>
      <c r="X49" s="44" t="s">
        <v>341</v>
      </c>
      <c r="AB49" s="147">
        <f>L45</f>
        <v>1</v>
      </c>
      <c r="AC49" s="147"/>
    </row>
    <row r="50" spans="1:48">
      <c r="A50" s="9"/>
      <c r="B50" s="9"/>
      <c r="C50" s="9"/>
      <c r="E50" s="9"/>
      <c r="F50" s="9"/>
      <c r="G50" s="9"/>
      <c r="I50" s="45"/>
      <c r="J50" s="45"/>
      <c r="K50" s="59"/>
      <c r="X50" s="44" t="s">
        <v>342</v>
      </c>
      <c r="AB50" s="146">
        <f>AB49/AB48</f>
        <v>0.33333333333333331</v>
      </c>
      <c r="AC50" s="146"/>
    </row>
    <row r="51" spans="1:48">
      <c r="A51" s="9"/>
      <c r="B51" s="9"/>
      <c r="C51" s="9"/>
      <c r="E51" s="9"/>
      <c r="F51" s="9"/>
      <c r="G51" s="9"/>
      <c r="AV51" s="58"/>
    </row>
    <row r="52" spans="1:48">
      <c r="A52" s="9"/>
      <c r="B52" s="9"/>
      <c r="C52" s="9"/>
      <c r="E52" s="9"/>
      <c r="F52" s="9"/>
      <c r="G52" s="9"/>
      <c r="AV52" s="58"/>
    </row>
    <row r="53" spans="1:48">
      <c r="A53" s="9"/>
      <c r="B53" s="9"/>
      <c r="C53" s="9"/>
      <c r="E53" s="9"/>
      <c r="F53" s="9"/>
      <c r="G53" s="9"/>
      <c r="I53" s="148" t="s">
        <v>412</v>
      </c>
      <c r="J53" s="148"/>
      <c r="K53" s="148" t="s">
        <v>413</v>
      </c>
      <c r="L53" s="148"/>
      <c r="AV53" s="58"/>
    </row>
    <row r="54" spans="1:48">
      <c r="A54" s="9"/>
      <c r="B54" s="9"/>
      <c r="C54" s="9"/>
      <c r="E54" s="9"/>
      <c r="F54" s="9"/>
      <c r="G54" s="9"/>
      <c r="AV54" s="58"/>
    </row>
    <row r="55" spans="1:48">
      <c r="A55" s="9"/>
      <c r="B55" s="9"/>
      <c r="C55" s="9"/>
      <c r="E55" s="9"/>
      <c r="F55" s="9"/>
      <c r="G55" s="9"/>
      <c r="AV55" s="58"/>
    </row>
    <row r="56" spans="1:48">
      <c r="A56" s="9"/>
      <c r="B56" s="9"/>
      <c r="C56" s="9"/>
      <c r="E56" s="9"/>
      <c r="F56" s="9"/>
      <c r="G56" s="9"/>
      <c r="I56" s="45"/>
      <c r="J56" s="45"/>
      <c r="K56" s="45"/>
      <c r="L56" s="45"/>
      <c r="AV56" s="58"/>
    </row>
    <row r="57" spans="1:48">
      <c r="A57" s="9"/>
      <c r="B57" s="9"/>
      <c r="C57" s="9"/>
      <c r="E57" s="9"/>
      <c r="F57" s="9"/>
      <c r="G57" s="9"/>
      <c r="I57" s="45"/>
      <c r="J57" s="45"/>
      <c r="K57" s="45"/>
      <c r="L57" s="45"/>
      <c r="AV57" s="58"/>
    </row>
    <row r="58" spans="1:48">
      <c r="A58" s="9"/>
      <c r="B58" s="9"/>
      <c r="C58" s="9"/>
      <c r="E58" s="9"/>
      <c r="F58" s="9"/>
      <c r="G58" s="9"/>
      <c r="I58" s="45"/>
      <c r="J58" s="45"/>
      <c r="K58" s="45"/>
      <c r="L58" s="45"/>
      <c r="AV58" s="58"/>
    </row>
    <row r="59" spans="1:48">
      <c r="A59" s="9"/>
      <c r="B59" s="9"/>
      <c r="C59" s="9"/>
      <c r="E59" s="9"/>
      <c r="F59" s="9"/>
      <c r="G59" s="9"/>
      <c r="AV59" s="58"/>
    </row>
    <row r="60" spans="1:48">
      <c r="A60" s="9"/>
      <c r="B60" s="9"/>
      <c r="C60" s="9"/>
      <c r="E60" s="9"/>
      <c r="F60" s="9"/>
      <c r="G60" s="9"/>
      <c r="AV60" s="58"/>
    </row>
    <row r="61" spans="1:48">
      <c r="A61" s="9"/>
      <c r="B61" s="9"/>
      <c r="C61" s="9"/>
      <c r="E61" s="9"/>
      <c r="F61" s="9"/>
      <c r="G61" s="9"/>
      <c r="AV61" s="58"/>
    </row>
    <row r="62" spans="1:48">
      <c r="A62" s="9"/>
      <c r="B62" s="9"/>
      <c r="C62" s="9"/>
      <c r="E62" s="9"/>
      <c r="F62" s="9"/>
      <c r="G62" s="9"/>
      <c r="AV62" s="58"/>
    </row>
    <row r="63" spans="1:48">
      <c r="A63" s="9"/>
      <c r="B63" s="9"/>
      <c r="C63" s="9"/>
      <c r="E63" s="9"/>
      <c r="F63" s="9"/>
      <c r="G63" s="9"/>
      <c r="AV63" s="58"/>
    </row>
    <row r="64" spans="1:48">
      <c r="A64" s="9"/>
      <c r="B64" s="9"/>
      <c r="C64" s="9"/>
      <c r="E64" s="9"/>
      <c r="F64" s="9"/>
      <c r="G64" s="9"/>
      <c r="AV64" s="58"/>
    </row>
    <row r="65" spans="1:48">
      <c r="A65" s="9"/>
      <c r="B65" s="9"/>
      <c r="C65" s="9"/>
      <c r="E65" s="9"/>
      <c r="F65" s="9"/>
      <c r="G65" s="9"/>
      <c r="AV65" s="58"/>
    </row>
    <row r="66" spans="1:48">
      <c r="A66" s="9"/>
      <c r="B66" s="9"/>
      <c r="C66" s="9"/>
      <c r="E66" s="9"/>
      <c r="F66" s="9"/>
      <c r="G66" s="9"/>
    </row>
    <row r="67" spans="1:48">
      <c r="A67" s="9"/>
      <c r="B67" s="9"/>
      <c r="C67" s="9"/>
      <c r="E67" s="9"/>
      <c r="F67" s="9"/>
      <c r="G67" s="9"/>
    </row>
    <row r="68" spans="1:48">
      <c r="A68" s="9"/>
      <c r="B68" s="9"/>
      <c r="C68" s="9"/>
      <c r="E68" s="9"/>
      <c r="F68" s="9"/>
      <c r="G68" s="9"/>
    </row>
    <row r="69" spans="1:48">
      <c r="A69" s="9"/>
      <c r="B69" s="9"/>
      <c r="C69" s="9"/>
      <c r="E69" s="9"/>
      <c r="F69" s="9"/>
      <c r="G69" s="9"/>
    </row>
    <row r="70" spans="1:48">
      <c r="A70" s="9"/>
      <c r="B70" s="9"/>
      <c r="C70" s="9"/>
      <c r="E70" s="9"/>
      <c r="F70" s="9"/>
      <c r="G70" s="9"/>
    </row>
    <row r="71" spans="1:48">
      <c r="A71" s="9"/>
      <c r="B71" s="9"/>
      <c r="C71" s="9"/>
      <c r="E71" s="9"/>
      <c r="F71" s="9"/>
      <c r="G71" s="9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AW12" sqref="AW12:AY45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3" customWidth="1"/>
    <col min="16" max="16" width="0.85546875" style="3" customWidth="1"/>
    <col min="17" max="22" width="4.140625" style="3" customWidth="1"/>
    <col min="23" max="23" width="0.85546875" style="3" customWidth="1"/>
    <col min="24" max="30" width="4.140625" style="3" customWidth="1"/>
    <col min="31" max="31" width="0.85546875" style="3" customWidth="1"/>
    <col min="32" max="41" width="4.140625" style="3" customWidth="1"/>
    <col min="42" max="42" width="0.85546875" style="3" customWidth="1"/>
    <col min="43" max="47" width="4.140625" style="3" customWidth="1"/>
    <col min="48" max="48" width="0.85546875" customWidth="1"/>
    <col min="49" max="50" width="6.7109375" style="3" customWidth="1"/>
    <col min="51" max="51" width="6.7109375" style="24" customWidth="1"/>
    <col min="52" max="52" width="5.7109375" style="3" customWidth="1"/>
    <col min="53" max="53" width="5.7109375" customWidth="1"/>
  </cols>
  <sheetData>
    <row r="1" spans="1:53" s="45" customFormat="1">
      <c r="A1" s="19" t="s">
        <v>145</v>
      </c>
      <c r="B1" s="19" t="s">
        <v>146</v>
      </c>
      <c r="C1" s="19" t="s">
        <v>147</v>
      </c>
      <c r="D1" s="20"/>
      <c r="E1" s="19" t="s">
        <v>145</v>
      </c>
      <c r="F1" s="19" t="s">
        <v>146</v>
      </c>
      <c r="G1" s="19" t="s">
        <v>147</v>
      </c>
      <c r="H1" s="20"/>
      <c r="I1" s="149" t="s">
        <v>345</v>
      </c>
      <c r="J1" s="149"/>
      <c r="K1" s="150" t="s">
        <v>123</v>
      </c>
      <c r="L1" s="150"/>
      <c r="M1" s="150"/>
      <c r="N1" s="58"/>
      <c r="O1" s="58"/>
      <c r="P1" s="58"/>
      <c r="Q1" s="143" t="s">
        <v>223</v>
      </c>
      <c r="R1" s="144"/>
      <c r="S1" s="144"/>
      <c r="T1" s="145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20" t="s">
        <v>438</v>
      </c>
      <c r="AG1" s="20"/>
      <c r="AH1" s="20"/>
      <c r="AI1" s="20"/>
      <c r="AJ1" s="20"/>
      <c r="AK1" s="20"/>
      <c r="AL1" s="20"/>
      <c r="AM1" s="20"/>
      <c r="AN1" s="58"/>
      <c r="AO1" s="58"/>
      <c r="AP1" s="58"/>
      <c r="AQ1" s="58"/>
      <c r="AR1" s="58"/>
      <c r="AS1" s="58"/>
      <c r="AT1" s="58"/>
      <c r="AU1" s="58"/>
      <c r="AW1" s="58"/>
      <c r="AX1" s="58"/>
      <c r="AY1" s="59"/>
      <c r="AZ1" s="58"/>
    </row>
    <row r="2" spans="1:53" s="45" customFormat="1">
      <c r="A2" s="9"/>
      <c r="B2" s="9"/>
      <c r="C2" s="9"/>
      <c r="D2" s="20"/>
      <c r="E2" s="9"/>
      <c r="F2" s="9"/>
      <c r="G2" s="9"/>
      <c r="H2" s="20"/>
      <c r="I2" s="149" t="s">
        <v>554</v>
      </c>
      <c r="J2" s="149"/>
      <c r="K2" s="150"/>
      <c r="L2" s="150"/>
      <c r="M2" s="150"/>
      <c r="N2" s="58"/>
      <c r="O2" s="58"/>
      <c r="P2" s="58"/>
      <c r="Q2" s="137" t="s">
        <v>149</v>
      </c>
      <c r="R2" s="138"/>
      <c r="S2" s="139"/>
      <c r="T2" s="28"/>
      <c r="U2" s="19" t="str">
        <f>IF(T2&gt;T3,"W","L")</f>
        <v>L</v>
      </c>
      <c r="V2" s="58"/>
      <c r="W2" s="58"/>
      <c r="X2" s="58"/>
      <c r="Y2" s="58"/>
      <c r="Z2" s="58"/>
      <c r="AA2" s="58"/>
      <c r="AB2" s="58"/>
      <c r="AC2" s="58"/>
      <c r="AD2" s="58"/>
      <c r="AE2" s="58"/>
      <c r="AF2" s="21" t="s">
        <v>439</v>
      </c>
      <c r="AG2" s="9"/>
      <c r="AH2" s="9"/>
      <c r="AI2" s="9"/>
      <c r="AJ2" s="9"/>
      <c r="AK2" s="9"/>
      <c r="AL2" s="9"/>
      <c r="AM2" s="9"/>
      <c r="AN2" s="58"/>
      <c r="AO2" s="58"/>
      <c r="AP2" s="58"/>
      <c r="AQ2" s="58"/>
      <c r="AR2" s="58"/>
      <c r="AS2" s="58"/>
      <c r="AT2" s="58"/>
      <c r="AU2" s="58"/>
      <c r="AW2" s="58"/>
      <c r="AX2" s="58"/>
      <c r="AY2" s="59"/>
      <c r="AZ2" s="58"/>
    </row>
    <row r="3" spans="1:53" s="45" customFormat="1">
      <c r="A3" s="9"/>
      <c r="B3" s="9"/>
      <c r="C3" s="9"/>
      <c r="D3" s="20"/>
      <c r="E3" s="9"/>
      <c r="F3" s="9"/>
      <c r="G3" s="9"/>
      <c r="H3" s="20"/>
      <c r="I3" s="149" t="s">
        <v>548</v>
      </c>
      <c r="J3" s="149"/>
      <c r="K3" s="150"/>
      <c r="L3" s="150"/>
      <c r="M3" s="150"/>
      <c r="N3" s="58"/>
      <c r="O3" s="58"/>
      <c r="P3" s="58"/>
      <c r="Q3" s="140">
        <f>K2</f>
        <v>0</v>
      </c>
      <c r="R3" s="141"/>
      <c r="S3" s="142"/>
      <c r="T3" s="28"/>
      <c r="U3" s="19" t="str">
        <f>IF(T2&lt;T3,"W","L")</f>
        <v>L</v>
      </c>
      <c r="V3" s="58"/>
      <c r="W3" s="58"/>
      <c r="X3" s="58"/>
      <c r="Y3" s="58"/>
      <c r="Z3" s="58"/>
      <c r="AA3" s="58"/>
      <c r="AB3" s="58"/>
      <c r="AC3" s="58"/>
      <c r="AD3" s="58"/>
      <c r="AE3" s="58"/>
      <c r="AF3" s="21" t="s">
        <v>440</v>
      </c>
      <c r="AG3" s="9"/>
      <c r="AH3" s="9"/>
      <c r="AI3" s="9"/>
      <c r="AJ3" s="9"/>
      <c r="AK3" s="9"/>
      <c r="AL3" s="9"/>
      <c r="AM3" s="9"/>
      <c r="AN3" s="58"/>
      <c r="AO3" s="58"/>
      <c r="AP3" s="58"/>
      <c r="AQ3" s="58"/>
      <c r="AR3" s="58"/>
      <c r="AS3" s="58"/>
      <c r="AT3" s="58"/>
      <c r="AU3" s="58"/>
      <c r="AW3" s="58"/>
      <c r="AX3" s="58"/>
      <c r="AY3" s="59"/>
      <c r="AZ3" s="58"/>
    </row>
    <row r="4" spans="1:53" s="45" customFormat="1">
      <c r="A4" s="9"/>
      <c r="B4" s="9"/>
      <c r="C4" s="9"/>
      <c r="D4" s="20"/>
      <c r="E4" s="9"/>
      <c r="F4" s="9"/>
      <c r="G4" s="9"/>
      <c r="H4" s="20"/>
      <c r="I4" s="149" t="s">
        <v>549</v>
      </c>
      <c r="J4" s="149"/>
      <c r="K4" s="151"/>
      <c r="L4" s="150"/>
      <c r="M4" s="150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21" t="s">
        <v>441</v>
      </c>
      <c r="AG4" s="9"/>
      <c r="AH4" s="9"/>
      <c r="AI4" s="9"/>
      <c r="AJ4" s="9"/>
      <c r="AK4" s="9"/>
      <c r="AL4" s="9"/>
      <c r="AM4" s="9"/>
      <c r="AN4" s="58"/>
      <c r="AO4" s="58"/>
      <c r="AP4" s="58"/>
      <c r="AQ4" s="58"/>
      <c r="AR4" s="58"/>
      <c r="AS4" s="58"/>
      <c r="AT4" s="58"/>
      <c r="AU4" s="58"/>
      <c r="AW4" s="58"/>
      <c r="AX4" s="58"/>
      <c r="AY4" s="59"/>
      <c r="AZ4" s="58"/>
    </row>
    <row r="5" spans="1:53" s="45" customFormat="1">
      <c r="A5" s="9"/>
      <c r="B5" s="9"/>
      <c r="C5" s="9"/>
      <c r="D5" s="20"/>
      <c r="E5" s="9"/>
      <c r="F5" s="9"/>
      <c r="G5" s="9"/>
      <c r="H5" s="20"/>
      <c r="I5" s="10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21" t="s">
        <v>442</v>
      </c>
      <c r="AG5" s="9"/>
      <c r="AH5" s="9"/>
      <c r="AI5" s="9"/>
      <c r="AJ5" s="9"/>
      <c r="AK5" s="9"/>
      <c r="AL5" s="9"/>
      <c r="AM5" s="9"/>
      <c r="AN5" s="58"/>
      <c r="AO5" s="58"/>
      <c r="AP5" s="58"/>
      <c r="AQ5" s="58"/>
      <c r="AR5" s="58"/>
      <c r="AS5" s="58"/>
      <c r="AT5" s="58"/>
      <c r="AU5" s="58"/>
      <c r="AW5" s="58"/>
      <c r="AX5" s="58"/>
      <c r="AY5" s="59"/>
      <c r="AZ5" s="58"/>
    </row>
    <row r="6" spans="1:53" s="45" customFormat="1">
      <c r="A6" s="9"/>
      <c r="B6" s="9"/>
      <c r="C6" s="9"/>
      <c r="D6" s="20"/>
      <c r="E6" s="9"/>
      <c r="F6" s="9"/>
      <c r="G6" s="9"/>
      <c r="H6" s="20"/>
      <c r="I6" s="10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21" t="s">
        <v>443</v>
      </c>
      <c r="AG6" s="9"/>
      <c r="AH6" s="9"/>
      <c r="AI6" s="9"/>
      <c r="AJ6" s="9"/>
      <c r="AK6" s="9"/>
      <c r="AL6" s="9"/>
      <c r="AM6" s="9"/>
      <c r="AN6" s="58"/>
      <c r="AO6" s="58"/>
      <c r="AP6" s="58"/>
      <c r="AQ6" s="58"/>
      <c r="AR6" s="58"/>
      <c r="AS6" s="58"/>
      <c r="AT6" s="58"/>
      <c r="AU6" s="58"/>
      <c r="AW6" s="58"/>
      <c r="AX6" s="58"/>
      <c r="AY6" s="59"/>
      <c r="AZ6" s="58"/>
    </row>
    <row r="7" spans="1:53" s="45" customFormat="1">
      <c r="A7" s="9"/>
      <c r="B7" s="9"/>
      <c r="C7" s="9"/>
      <c r="D7" s="20"/>
      <c r="E7" s="9"/>
      <c r="F7" s="9"/>
      <c r="G7" s="9"/>
      <c r="H7" s="20"/>
      <c r="I7" s="10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21" t="s">
        <v>444</v>
      </c>
      <c r="AG7" s="9"/>
      <c r="AH7" s="9"/>
      <c r="AI7" s="9"/>
      <c r="AJ7" s="9"/>
      <c r="AK7" s="9"/>
      <c r="AL7" s="9"/>
      <c r="AM7" s="9"/>
      <c r="AN7" s="58"/>
      <c r="AO7" s="58"/>
      <c r="AP7" s="58"/>
      <c r="AQ7" s="58"/>
      <c r="AR7" s="58"/>
      <c r="AS7" s="58"/>
      <c r="AT7" s="58"/>
      <c r="AU7" s="58"/>
      <c r="AW7" s="58"/>
      <c r="AX7" s="58"/>
      <c r="AY7" s="59"/>
      <c r="AZ7" s="58"/>
    </row>
    <row r="8" spans="1:53" s="45" customFormat="1">
      <c r="A8" s="9"/>
      <c r="B8" s="9"/>
      <c r="C8" s="9"/>
      <c r="D8" s="20"/>
      <c r="E8" s="9"/>
      <c r="F8" s="9"/>
      <c r="G8" s="9"/>
      <c r="H8" s="20"/>
      <c r="I8" s="10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22" t="s">
        <v>445</v>
      </c>
      <c r="AG8" s="9"/>
      <c r="AH8" s="9"/>
      <c r="AI8" s="9"/>
      <c r="AJ8" s="9"/>
      <c r="AK8" s="9"/>
      <c r="AL8" s="9"/>
      <c r="AM8" s="9"/>
      <c r="AN8" s="58"/>
      <c r="AO8" s="58"/>
      <c r="AP8" s="58"/>
      <c r="AQ8" s="58"/>
      <c r="AR8" s="58"/>
      <c r="AS8" s="58"/>
      <c r="AT8" s="58"/>
      <c r="AU8" s="58"/>
      <c r="AW8" s="58"/>
      <c r="AX8" s="58"/>
      <c r="AY8" s="59"/>
      <c r="AZ8" s="58"/>
    </row>
    <row r="9" spans="1:53" s="45" customFormat="1">
      <c r="A9" s="9"/>
      <c r="B9" s="9"/>
      <c r="C9" s="9"/>
      <c r="D9" s="20"/>
      <c r="E9" s="9"/>
      <c r="F9" s="9"/>
      <c r="G9" s="9"/>
      <c r="H9" s="20"/>
      <c r="I9" s="10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W9" s="58"/>
      <c r="AX9" s="58"/>
      <c r="AY9" s="59"/>
      <c r="AZ9" s="58"/>
    </row>
    <row r="10" spans="1:53" s="45" customFormat="1">
      <c r="A10" s="9"/>
      <c r="B10" s="9"/>
      <c r="C10" s="9"/>
      <c r="D10" s="20"/>
      <c r="E10" s="9"/>
      <c r="F10" s="9"/>
      <c r="G10" s="9"/>
      <c r="H10" s="20"/>
      <c r="I10" s="10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W10" s="58"/>
      <c r="AX10" s="58"/>
      <c r="AY10" s="59"/>
      <c r="AZ10" s="58"/>
    </row>
    <row r="11" spans="1:53" s="45" customFormat="1">
      <c r="A11" s="9"/>
      <c r="B11" s="9"/>
      <c r="C11" s="9"/>
      <c r="D11" s="20"/>
      <c r="E11" s="9"/>
      <c r="F11" s="9"/>
      <c r="G11" s="9"/>
      <c r="H11" s="20"/>
    </row>
    <row r="12" spans="1:53" s="45" customFormat="1">
      <c r="A12" s="9"/>
      <c r="B12" s="9"/>
      <c r="C12" s="9"/>
      <c r="D12" s="20"/>
      <c r="E12" s="9"/>
      <c r="F12" s="9"/>
      <c r="G12" s="9"/>
      <c r="H12" s="20"/>
      <c r="I12" s="3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6" t="s">
        <v>124</v>
      </c>
      <c r="AX12" s="56" t="s">
        <v>139</v>
      </c>
      <c r="AY12" s="57" t="s">
        <v>137</v>
      </c>
      <c r="AZ12" s="25" t="s">
        <v>140</v>
      </c>
      <c r="BA12"/>
    </row>
    <row r="13" spans="1:53" s="45" customFormat="1">
      <c r="A13" s="9"/>
      <c r="B13" s="9"/>
      <c r="C13" s="9"/>
      <c r="D13" s="20"/>
      <c r="E13" s="9"/>
      <c r="F13" s="9"/>
      <c r="G13" s="9"/>
      <c r="H13" s="20"/>
      <c r="I13" s="10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107"/>
      <c r="AX13" s="107"/>
      <c r="AY13" s="108"/>
      <c r="AZ13" s="26"/>
    </row>
    <row r="14" spans="1:53" s="45" customFormat="1">
      <c r="A14" s="9"/>
      <c r="B14" s="9"/>
      <c r="C14" s="9"/>
      <c r="D14" s="20"/>
      <c r="E14" s="9"/>
      <c r="F14" s="9"/>
      <c r="G14" s="9"/>
      <c r="H14" s="20"/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6">
        <f>SUM(J14:M14)</f>
        <v>0</v>
      </c>
      <c r="AX14" s="56">
        <f>SUM(Q14:V14)</f>
        <v>0</v>
      </c>
      <c r="AY14" s="57" t="str">
        <f>IF((AW14+AX14)&gt;0,AW14/(AW14+AX14),"")</f>
        <v/>
      </c>
      <c r="AZ14" s="28">
        <f t="shared" ref="AZ14:AZ43" si="0">COUNTIF($AG$2:$AM$2,I14)</f>
        <v>0</v>
      </c>
      <c r="BA14" s="48">
        <v>1</v>
      </c>
    </row>
    <row r="15" spans="1:53">
      <c r="A15" s="9"/>
      <c r="B15" s="9"/>
      <c r="C15" s="9"/>
      <c r="E15" s="9"/>
      <c r="F15" s="9"/>
      <c r="G15" s="9"/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6">
        <f t="shared" ref="AW15:AW43" si="1">SUM(J15:M15)</f>
        <v>0</v>
      </c>
      <c r="AX15" s="56">
        <f t="shared" ref="AX15:AX43" si="2">SUM(Q15:V15)</f>
        <v>0</v>
      </c>
      <c r="AY15" s="57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9"/>
      <c r="B16" s="9"/>
      <c r="C16" s="9"/>
      <c r="E16" s="9"/>
      <c r="F16" s="9"/>
      <c r="G16" s="9"/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6">
        <f t="shared" si="1"/>
        <v>0</v>
      </c>
      <c r="AX16" s="56">
        <f t="shared" si="2"/>
        <v>0</v>
      </c>
      <c r="AY16" s="57" t="str">
        <f t="shared" si="3"/>
        <v/>
      </c>
      <c r="AZ16" s="28">
        <f t="shared" si="0"/>
        <v>0</v>
      </c>
      <c r="BA16" s="48" t="s">
        <v>410</v>
      </c>
    </row>
    <row r="17" spans="1:53">
      <c r="A17" s="9"/>
      <c r="B17" s="9"/>
      <c r="C17" s="9"/>
      <c r="E17" s="9"/>
      <c r="F17" s="9"/>
      <c r="G17" s="9"/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6">
        <f t="shared" si="1"/>
        <v>0</v>
      </c>
      <c r="AX17" s="56">
        <f t="shared" si="2"/>
        <v>0</v>
      </c>
      <c r="AY17" s="57" t="str">
        <f t="shared" si="3"/>
        <v/>
      </c>
      <c r="AZ17" s="28">
        <f t="shared" si="0"/>
        <v>0</v>
      </c>
      <c r="BA17" s="48">
        <v>2</v>
      </c>
    </row>
    <row r="18" spans="1:53">
      <c r="A18" s="9"/>
      <c r="B18" s="9"/>
      <c r="C18" s="9"/>
      <c r="E18" s="9"/>
      <c r="F18" s="9"/>
      <c r="G18" s="9"/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6">
        <f t="shared" si="1"/>
        <v>0</v>
      </c>
      <c r="AX18" s="56">
        <f t="shared" si="2"/>
        <v>0</v>
      </c>
      <c r="AY18" s="57" t="str">
        <f t="shared" si="3"/>
        <v/>
      </c>
      <c r="AZ18" s="28">
        <f t="shared" si="0"/>
        <v>0</v>
      </c>
      <c r="BA18" s="48">
        <v>3</v>
      </c>
    </row>
    <row r="19" spans="1:53">
      <c r="A19" s="9"/>
      <c r="B19" s="9"/>
      <c r="C19" s="9"/>
      <c r="E19" s="9"/>
      <c r="F19" s="9"/>
      <c r="G19" s="9"/>
      <c r="I19" s="23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56">
        <f t="shared" si="1"/>
        <v>0</v>
      </c>
      <c r="AX19" s="56">
        <f t="shared" si="2"/>
        <v>0</v>
      </c>
      <c r="AY19" s="57" t="str">
        <f t="shared" si="3"/>
        <v/>
      </c>
      <c r="AZ19" s="28">
        <f t="shared" si="0"/>
        <v>0</v>
      </c>
      <c r="BA19" s="48">
        <v>4</v>
      </c>
    </row>
    <row r="20" spans="1:53">
      <c r="A20" s="9"/>
      <c r="B20" s="9"/>
      <c r="C20" s="9"/>
      <c r="E20" s="9"/>
      <c r="F20" s="9"/>
      <c r="G20" s="9"/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6">
        <f t="shared" si="1"/>
        <v>0</v>
      </c>
      <c r="AX20" s="56">
        <f t="shared" si="2"/>
        <v>0</v>
      </c>
      <c r="AY20" s="57" t="str">
        <f t="shared" si="3"/>
        <v/>
      </c>
      <c r="AZ20" s="28">
        <f t="shared" si="0"/>
        <v>0</v>
      </c>
      <c r="BA20" s="48">
        <v>5</v>
      </c>
    </row>
    <row r="21" spans="1:53">
      <c r="A21" s="9"/>
      <c r="B21" s="9"/>
      <c r="C21" s="9"/>
      <c r="E21" s="9"/>
      <c r="F21" s="9"/>
      <c r="G21" s="9"/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6">
        <f t="shared" si="1"/>
        <v>0</v>
      </c>
      <c r="AX21" s="56">
        <f t="shared" si="2"/>
        <v>0</v>
      </c>
      <c r="AY21" s="57" t="str">
        <f t="shared" si="3"/>
        <v/>
      </c>
      <c r="AZ21" s="28">
        <f t="shared" si="0"/>
        <v>0</v>
      </c>
      <c r="BA21" s="48">
        <v>6</v>
      </c>
    </row>
    <row r="22" spans="1:53">
      <c r="A22" s="9"/>
      <c r="B22" s="9"/>
      <c r="C22" s="9"/>
      <c r="E22" s="9"/>
      <c r="F22" s="9"/>
      <c r="G22" s="9"/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6">
        <f t="shared" si="1"/>
        <v>0</v>
      </c>
      <c r="AX22" s="56">
        <f t="shared" si="2"/>
        <v>0</v>
      </c>
      <c r="AY22" s="57" t="str">
        <f t="shared" si="3"/>
        <v/>
      </c>
      <c r="AZ22" s="28">
        <f t="shared" si="0"/>
        <v>0</v>
      </c>
      <c r="BA22" s="48">
        <v>7</v>
      </c>
    </row>
    <row r="23" spans="1:53">
      <c r="A23" s="9"/>
      <c r="B23" s="9"/>
      <c r="C23" s="9"/>
      <c r="E23" s="9"/>
      <c r="F23" s="9"/>
      <c r="G23" s="9"/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6">
        <f t="shared" si="1"/>
        <v>0</v>
      </c>
      <c r="AX23" s="56">
        <f t="shared" si="2"/>
        <v>0</v>
      </c>
      <c r="AY23" s="57" t="str">
        <f t="shared" si="3"/>
        <v/>
      </c>
      <c r="AZ23" s="28">
        <f t="shared" si="0"/>
        <v>0</v>
      </c>
      <c r="BA23" s="48">
        <v>8</v>
      </c>
    </row>
    <row r="24" spans="1:53">
      <c r="A24" s="9"/>
      <c r="B24" s="9"/>
      <c r="C24" s="9"/>
      <c r="E24" s="9"/>
      <c r="F24" s="9"/>
      <c r="G24" s="9"/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6">
        <f t="shared" si="1"/>
        <v>0</v>
      </c>
      <c r="AX24" s="56">
        <f t="shared" si="2"/>
        <v>0</v>
      </c>
      <c r="AY24" s="57" t="str">
        <f t="shared" si="3"/>
        <v/>
      </c>
      <c r="AZ24" s="28">
        <f t="shared" si="0"/>
        <v>0</v>
      </c>
      <c r="BA24" s="48">
        <v>9</v>
      </c>
    </row>
    <row r="25" spans="1:53">
      <c r="A25" s="9"/>
      <c r="B25" s="9"/>
      <c r="C25" s="9"/>
      <c r="E25" s="9"/>
      <c r="F25" s="9"/>
      <c r="G25" s="9"/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56">
        <f t="shared" si="1"/>
        <v>0</v>
      </c>
      <c r="AX25" s="56">
        <f t="shared" si="2"/>
        <v>0</v>
      </c>
      <c r="AY25" s="57" t="str">
        <f t="shared" si="3"/>
        <v/>
      </c>
      <c r="AZ25" s="28">
        <f t="shared" si="0"/>
        <v>0</v>
      </c>
      <c r="BA25" s="48">
        <v>10</v>
      </c>
    </row>
    <row r="26" spans="1:53">
      <c r="A26" s="9"/>
      <c r="B26" s="9"/>
      <c r="C26" s="9"/>
      <c r="E26" s="9"/>
      <c r="F26" s="9"/>
      <c r="G26" s="9"/>
      <c r="I26" s="23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6">
        <f t="shared" si="1"/>
        <v>0</v>
      </c>
      <c r="AX26" s="56">
        <f t="shared" si="2"/>
        <v>0</v>
      </c>
      <c r="AY26" s="57" t="str">
        <f t="shared" si="3"/>
        <v/>
      </c>
      <c r="AZ26" s="28">
        <f t="shared" si="0"/>
        <v>0</v>
      </c>
      <c r="BA26" s="48">
        <v>11</v>
      </c>
    </row>
    <row r="27" spans="1:53">
      <c r="A27" s="9"/>
      <c r="B27" s="9"/>
      <c r="C27" s="9"/>
      <c r="E27" s="9"/>
      <c r="F27" s="9"/>
      <c r="G27" s="9"/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6">
        <f t="shared" si="1"/>
        <v>0</v>
      </c>
      <c r="AX27" s="56">
        <f t="shared" si="2"/>
        <v>0</v>
      </c>
      <c r="AY27" s="57" t="str">
        <f t="shared" si="3"/>
        <v/>
      </c>
      <c r="AZ27" s="28">
        <f t="shared" si="0"/>
        <v>0</v>
      </c>
      <c r="BA27" s="48">
        <v>12</v>
      </c>
    </row>
    <row r="28" spans="1:53">
      <c r="A28" s="9"/>
      <c r="B28" s="9"/>
      <c r="C28" s="9"/>
      <c r="E28" s="9"/>
      <c r="F28" s="9"/>
      <c r="G28" s="9"/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6">
        <f t="shared" si="1"/>
        <v>0</v>
      </c>
      <c r="AX28" s="56">
        <f t="shared" si="2"/>
        <v>0</v>
      </c>
      <c r="AY28" s="57" t="str">
        <f t="shared" si="3"/>
        <v/>
      </c>
      <c r="AZ28" s="28">
        <f t="shared" si="0"/>
        <v>0</v>
      </c>
      <c r="BA28" s="48">
        <v>13</v>
      </c>
    </row>
    <row r="29" spans="1:53">
      <c r="A29" s="9"/>
      <c r="B29" s="9"/>
      <c r="C29" s="9"/>
      <c r="E29" s="9"/>
      <c r="F29" s="9"/>
      <c r="G29" s="9"/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6">
        <f t="shared" si="1"/>
        <v>0</v>
      </c>
      <c r="AX29" s="56">
        <f t="shared" si="2"/>
        <v>0</v>
      </c>
      <c r="AY29" s="57" t="str">
        <f t="shared" si="3"/>
        <v/>
      </c>
      <c r="AZ29" s="28">
        <f t="shared" si="0"/>
        <v>0</v>
      </c>
      <c r="BA29" s="48">
        <v>14</v>
      </c>
    </row>
    <row r="30" spans="1:53">
      <c r="A30" s="9"/>
      <c r="B30" s="9"/>
      <c r="C30" s="9"/>
      <c r="E30" s="9"/>
      <c r="F30" s="9"/>
      <c r="G30" s="9"/>
      <c r="I30" s="23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6">
        <f t="shared" si="1"/>
        <v>0</v>
      </c>
      <c r="AX30" s="56">
        <f t="shared" si="2"/>
        <v>0</v>
      </c>
      <c r="AY30" s="57" t="str">
        <f t="shared" si="3"/>
        <v/>
      </c>
      <c r="AZ30" s="28">
        <f t="shared" si="0"/>
        <v>0</v>
      </c>
      <c r="BA30" s="48">
        <v>15</v>
      </c>
    </row>
    <row r="31" spans="1:53">
      <c r="A31" s="9"/>
      <c r="B31" s="9"/>
      <c r="C31" s="9"/>
      <c r="E31" s="9"/>
      <c r="F31" s="9"/>
      <c r="G31" s="9"/>
      <c r="I31" s="23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6">
        <f t="shared" si="1"/>
        <v>0</v>
      </c>
      <c r="AX31" s="56">
        <f t="shared" si="2"/>
        <v>0</v>
      </c>
      <c r="AY31" s="57" t="str">
        <f t="shared" si="3"/>
        <v/>
      </c>
      <c r="AZ31" s="28">
        <f t="shared" si="0"/>
        <v>0</v>
      </c>
      <c r="BA31" s="48">
        <v>16</v>
      </c>
    </row>
    <row r="32" spans="1:53">
      <c r="A32" s="9"/>
      <c r="B32" s="9"/>
      <c r="C32" s="9"/>
      <c r="E32" s="9"/>
      <c r="F32" s="9"/>
      <c r="G32" s="9"/>
      <c r="I32" s="23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6">
        <f t="shared" si="1"/>
        <v>0</v>
      </c>
      <c r="AX32" s="56">
        <f t="shared" si="2"/>
        <v>0</v>
      </c>
      <c r="AY32" s="57" t="str">
        <f t="shared" si="3"/>
        <v/>
      </c>
      <c r="AZ32" s="28">
        <f t="shared" si="0"/>
        <v>0</v>
      </c>
      <c r="BA32" s="48">
        <v>17</v>
      </c>
    </row>
    <row r="33" spans="1:53">
      <c r="A33" s="9"/>
      <c r="B33" s="9"/>
      <c r="C33" s="9"/>
      <c r="E33" s="9"/>
      <c r="F33" s="9"/>
      <c r="G33" s="9"/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6">
        <f t="shared" si="1"/>
        <v>0</v>
      </c>
      <c r="AX33" s="56">
        <f t="shared" si="2"/>
        <v>0</v>
      </c>
      <c r="AY33" s="57" t="str">
        <f t="shared" si="3"/>
        <v/>
      </c>
      <c r="AZ33" s="28">
        <f t="shared" si="0"/>
        <v>0</v>
      </c>
      <c r="BA33" s="48">
        <v>18</v>
      </c>
    </row>
    <row r="34" spans="1:53">
      <c r="A34" s="9"/>
      <c r="B34" s="9"/>
      <c r="C34" s="9"/>
      <c r="E34" s="9"/>
      <c r="F34" s="9"/>
      <c r="G34" s="9"/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6">
        <f t="shared" si="1"/>
        <v>0</v>
      </c>
      <c r="AX34" s="56">
        <f t="shared" si="2"/>
        <v>0</v>
      </c>
      <c r="AY34" s="57" t="str">
        <f t="shared" si="3"/>
        <v/>
      </c>
      <c r="AZ34" s="28">
        <f t="shared" si="0"/>
        <v>0</v>
      </c>
      <c r="BA34" s="48">
        <v>19</v>
      </c>
    </row>
    <row r="35" spans="1:53">
      <c r="A35" s="9"/>
      <c r="B35" s="9"/>
      <c r="C35" s="9"/>
      <c r="E35" s="9"/>
      <c r="F35" s="9"/>
      <c r="G35" s="9"/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6">
        <f t="shared" si="1"/>
        <v>0</v>
      </c>
      <c r="AX35" s="56">
        <f t="shared" si="2"/>
        <v>0</v>
      </c>
      <c r="AY35" s="57" t="str">
        <f t="shared" si="3"/>
        <v/>
      </c>
      <c r="AZ35" s="28">
        <f t="shared" si="0"/>
        <v>0</v>
      </c>
      <c r="BA35" s="48">
        <v>20</v>
      </c>
    </row>
    <row r="36" spans="1:53">
      <c r="A36" s="9"/>
      <c r="B36" s="9"/>
      <c r="C36" s="9"/>
      <c r="E36" s="9"/>
      <c r="F36" s="9"/>
      <c r="G36" s="9"/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6">
        <f t="shared" si="1"/>
        <v>0</v>
      </c>
      <c r="AX36" s="56">
        <f t="shared" si="2"/>
        <v>0</v>
      </c>
      <c r="AY36" s="57" t="str">
        <f t="shared" si="3"/>
        <v/>
      </c>
      <c r="AZ36" s="28">
        <f t="shared" si="0"/>
        <v>0</v>
      </c>
      <c r="BA36" s="48">
        <v>21</v>
      </c>
    </row>
    <row r="37" spans="1:53">
      <c r="A37" s="9"/>
      <c r="B37" s="9"/>
      <c r="C37" s="9"/>
      <c r="E37" s="9"/>
      <c r="F37" s="9"/>
      <c r="G37" s="9"/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6">
        <f t="shared" si="1"/>
        <v>0</v>
      </c>
      <c r="AX37" s="56">
        <f t="shared" si="2"/>
        <v>0</v>
      </c>
      <c r="AY37" s="57" t="str">
        <f t="shared" si="3"/>
        <v/>
      </c>
      <c r="AZ37" s="28">
        <f t="shared" si="0"/>
        <v>0</v>
      </c>
      <c r="BA37" s="48">
        <v>22</v>
      </c>
    </row>
    <row r="38" spans="1:53">
      <c r="A38" s="9"/>
      <c r="B38" s="9"/>
      <c r="C38" s="9"/>
      <c r="E38" s="9"/>
      <c r="F38" s="9"/>
      <c r="G38" s="9"/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6">
        <f t="shared" si="1"/>
        <v>0</v>
      </c>
      <c r="AX38" s="56">
        <f t="shared" si="2"/>
        <v>0</v>
      </c>
      <c r="AY38" s="57" t="str">
        <f t="shared" si="3"/>
        <v/>
      </c>
      <c r="AZ38" s="28">
        <f t="shared" si="0"/>
        <v>0</v>
      </c>
      <c r="BA38" s="48">
        <v>23</v>
      </c>
    </row>
    <row r="39" spans="1:53">
      <c r="A39" s="9"/>
      <c r="B39" s="9"/>
      <c r="C39" s="9"/>
      <c r="E39" s="9"/>
      <c r="F39" s="9"/>
      <c r="G39" s="9"/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6">
        <f t="shared" si="1"/>
        <v>0</v>
      </c>
      <c r="AX39" s="56">
        <f t="shared" si="2"/>
        <v>0</v>
      </c>
      <c r="AY39" s="57" t="str">
        <f t="shared" si="3"/>
        <v/>
      </c>
      <c r="AZ39" s="28">
        <f t="shared" si="0"/>
        <v>0</v>
      </c>
      <c r="BA39" s="48">
        <v>24</v>
      </c>
    </row>
    <row r="40" spans="1:53">
      <c r="A40" s="9"/>
      <c r="B40" s="9"/>
      <c r="C40" s="9"/>
      <c r="E40" s="9"/>
      <c r="F40" s="9"/>
      <c r="G40" s="9"/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6">
        <f t="shared" si="1"/>
        <v>0</v>
      </c>
      <c r="AX40" s="56">
        <f t="shared" si="2"/>
        <v>0</v>
      </c>
      <c r="AY40" s="57" t="str">
        <f t="shared" si="3"/>
        <v/>
      </c>
      <c r="AZ40" s="28">
        <f t="shared" si="0"/>
        <v>0</v>
      </c>
      <c r="BA40" s="48">
        <v>25</v>
      </c>
    </row>
    <row r="41" spans="1:53">
      <c r="A41" s="9"/>
      <c r="B41" s="9"/>
      <c r="C41" s="9"/>
      <c r="E41" s="9"/>
      <c r="F41" s="9"/>
      <c r="G41" s="9"/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6">
        <f t="shared" si="1"/>
        <v>0</v>
      </c>
      <c r="AX41" s="56">
        <f t="shared" si="2"/>
        <v>0</v>
      </c>
      <c r="AY41" s="57" t="str">
        <f t="shared" si="3"/>
        <v/>
      </c>
      <c r="AZ41" s="28">
        <f t="shared" si="0"/>
        <v>0</v>
      </c>
      <c r="BA41" s="48">
        <v>26</v>
      </c>
    </row>
    <row r="42" spans="1:53">
      <c r="A42" s="9"/>
      <c r="B42" s="9"/>
      <c r="C42" s="9"/>
      <c r="E42" s="9"/>
      <c r="F42" s="9"/>
      <c r="G42" s="9"/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6">
        <f t="shared" si="1"/>
        <v>0</v>
      </c>
      <c r="AX42" s="56">
        <f t="shared" si="2"/>
        <v>0</v>
      </c>
      <c r="AY42" s="57" t="str">
        <f t="shared" si="3"/>
        <v/>
      </c>
      <c r="AZ42" s="28">
        <f t="shared" si="0"/>
        <v>0</v>
      </c>
      <c r="BA42" s="48">
        <v>27</v>
      </c>
    </row>
    <row r="43" spans="1:53">
      <c r="A43" s="9"/>
      <c r="B43" s="9"/>
      <c r="C43" s="9"/>
      <c r="E43" s="9"/>
      <c r="F43" s="9"/>
      <c r="G43" s="9"/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6">
        <f t="shared" si="1"/>
        <v>0</v>
      </c>
      <c r="AX43" s="56">
        <f t="shared" si="2"/>
        <v>0</v>
      </c>
      <c r="AY43" s="57" t="str">
        <f t="shared" si="3"/>
        <v/>
      </c>
      <c r="AZ43" s="28">
        <f t="shared" si="0"/>
        <v>0</v>
      </c>
      <c r="BA43" s="48">
        <v>28</v>
      </c>
    </row>
    <row r="44" spans="1:53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107"/>
      <c r="AX44" s="107"/>
      <c r="AY44" s="108"/>
      <c r="AZ44" s="26"/>
      <c r="BA44" s="45"/>
    </row>
    <row r="45" spans="1:53">
      <c r="A45" s="9"/>
      <c r="B45" s="9"/>
      <c r="C45" s="9"/>
      <c r="E45" s="9"/>
      <c r="F45" s="9"/>
      <c r="G45" s="9"/>
      <c r="I45" s="34" t="s">
        <v>411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56">
        <f t="shared" ref="AW45:AX45" si="5">SUM(AW14:AW43)</f>
        <v>0</v>
      </c>
      <c r="AX45" s="56">
        <f t="shared" si="5"/>
        <v>0</v>
      </c>
      <c r="AY45" s="57" t="e">
        <f>AW45/(AW45+AX45)</f>
        <v>#DIV/0!</v>
      </c>
      <c r="AZ45" s="28">
        <f>SUM(AZ14:AZ43)</f>
        <v>0</v>
      </c>
      <c r="BA45" s="45"/>
    </row>
    <row r="46" spans="1:53">
      <c r="A46" s="9"/>
      <c r="B46" s="9"/>
      <c r="C46" s="9"/>
      <c r="E46" s="9"/>
      <c r="F46" s="9"/>
      <c r="G46" s="9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45"/>
      <c r="AW46" s="58"/>
      <c r="AX46" s="58"/>
      <c r="AY46" s="59"/>
      <c r="AZ46" s="58"/>
      <c r="BA46" s="45"/>
    </row>
    <row r="47" spans="1:53">
      <c r="A47" s="9"/>
      <c r="B47" s="9"/>
      <c r="C47" s="9"/>
      <c r="E47" s="9"/>
      <c r="F47" s="9"/>
      <c r="G47" s="9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45"/>
      <c r="AW47" s="58"/>
      <c r="AX47" s="58"/>
      <c r="AY47" s="59"/>
      <c r="AZ47" s="58"/>
      <c r="BA47" s="45"/>
    </row>
    <row r="48" spans="1:53">
      <c r="A48" s="9"/>
      <c r="B48" s="9"/>
      <c r="C48" s="9"/>
      <c r="E48" s="9"/>
      <c r="F48" s="9"/>
      <c r="G48" s="9"/>
      <c r="I48" s="45"/>
      <c r="J48" s="45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44" t="s">
        <v>453</v>
      </c>
      <c r="Y48" s="58"/>
      <c r="Z48" s="58"/>
      <c r="AA48" s="58"/>
      <c r="AB48" s="147">
        <f>X45</f>
        <v>0</v>
      </c>
      <c r="AC48" s="147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45"/>
      <c r="AW48" s="58"/>
      <c r="AX48" s="58"/>
      <c r="AY48" s="59"/>
      <c r="AZ48" s="58"/>
      <c r="BA48" s="45"/>
    </row>
    <row r="49" spans="1:53">
      <c r="A49" s="9"/>
      <c r="B49" s="9"/>
      <c r="C49" s="9"/>
      <c r="E49" s="9"/>
      <c r="F49" s="9"/>
      <c r="G49" s="9"/>
      <c r="I49" s="49"/>
      <c r="J49" s="49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44" t="s">
        <v>1</v>
      </c>
      <c r="Y49" s="58"/>
      <c r="Z49" s="58"/>
      <c r="AA49" s="58"/>
      <c r="AB49" s="147">
        <f>L45</f>
        <v>0</v>
      </c>
      <c r="AC49" s="147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45"/>
      <c r="AW49" s="58"/>
      <c r="AX49" s="58"/>
      <c r="AY49" s="59"/>
      <c r="AZ49" s="58"/>
      <c r="BA49" s="45"/>
    </row>
    <row r="50" spans="1:53">
      <c r="A50" s="9"/>
      <c r="B50" s="9"/>
      <c r="C50" s="9"/>
      <c r="E50" s="9"/>
      <c r="F50" s="9"/>
      <c r="G50" s="9"/>
      <c r="I50" s="45"/>
      <c r="J50" s="45"/>
      <c r="K50" s="59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44" t="s">
        <v>2</v>
      </c>
      <c r="Y50" s="58"/>
      <c r="Z50" s="58"/>
      <c r="AA50" s="58"/>
      <c r="AB50" s="146" t="e">
        <f>AB49/AB48</f>
        <v>#DIV/0!</v>
      </c>
      <c r="AC50" s="146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45"/>
      <c r="AW50" s="58"/>
      <c r="AX50" s="58"/>
      <c r="AY50" s="59"/>
      <c r="AZ50" s="58"/>
      <c r="BA50" s="45"/>
    </row>
    <row r="51" spans="1:53">
      <c r="A51" s="9"/>
      <c r="B51" s="9"/>
      <c r="C51" s="9"/>
      <c r="E51" s="9"/>
      <c r="F51" s="9"/>
      <c r="G51" s="9"/>
      <c r="AV51" s="3"/>
    </row>
    <row r="52" spans="1:53">
      <c r="A52" s="9"/>
      <c r="B52" s="9"/>
      <c r="C52" s="9"/>
      <c r="E52" s="9"/>
      <c r="F52" s="9"/>
      <c r="G52" s="9"/>
      <c r="AV52" s="3"/>
    </row>
    <row r="53" spans="1:53">
      <c r="A53" s="9"/>
      <c r="B53" s="9"/>
      <c r="C53" s="9"/>
      <c r="E53" s="9"/>
      <c r="F53" s="9"/>
      <c r="G53" s="9"/>
      <c r="I53" s="148" t="s">
        <v>412</v>
      </c>
      <c r="J53" s="148"/>
      <c r="K53" s="148" t="s">
        <v>413</v>
      </c>
      <c r="L53" s="148"/>
      <c r="AV53" s="3"/>
    </row>
    <row r="54" spans="1:53">
      <c r="A54" s="9"/>
      <c r="B54" s="9"/>
      <c r="C54" s="9"/>
      <c r="E54" s="9"/>
      <c r="F54" s="9"/>
      <c r="G54" s="9"/>
      <c r="AV54" s="3"/>
    </row>
    <row r="55" spans="1:53">
      <c r="A55" s="9"/>
      <c r="B55" s="9"/>
      <c r="C55" s="9"/>
      <c r="E55" s="9"/>
      <c r="F55" s="9"/>
      <c r="G55" s="9"/>
      <c r="AV55" s="3"/>
    </row>
    <row r="56" spans="1:53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53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53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53">
      <c r="A59" s="9"/>
      <c r="B59" s="9"/>
      <c r="C59" s="9"/>
      <c r="E59" s="9"/>
      <c r="F59" s="9"/>
      <c r="G59" s="9"/>
      <c r="AV59" s="3"/>
    </row>
    <row r="60" spans="1:53">
      <c r="A60" s="9"/>
      <c r="B60" s="9"/>
      <c r="C60" s="9"/>
      <c r="E60" s="9"/>
      <c r="F60" s="9"/>
      <c r="G60" s="9"/>
      <c r="AV60" s="3"/>
    </row>
    <row r="61" spans="1:53">
      <c r="A61" s="9"/>
      <c r="B61" s="9"/>
      <c r="C61" s="9"/>
      <c r="E61" s="9"/>
      <c r="F61" s="9"/>
      <c r="G61" s="9"/>
      <c r="AV61" s="3"/>
    </row>
    <row r="62" spans="1:53">
      <c r="A62" s="9"/>
      <c r="B62" s="9"/>
      <c r="C62" s="9"/>
      <c r="E62" s="9"/>
      <c r="F62" s="9"/>
      <c r="G62" s="9"/>
      <c r="AV62" s="3"/>
    </row>
    <row r="63" spans="1:53">
      <c r="A63" s="9"/>
      <c r="B63" s="9"/>
      <c r="C63" s="9"/>
      <c r="E63" s="9"/>
      <c r="F63" s="9"/>
      <c r="G63" s="9"/>
      <c r="AV63" s="3"/>
    </row>
    <row r="64" spans="1:53">
      <c r="A64" s="9"/>
      <c r="B64" s="9"/>
      <c r="C64" s="9"/>
      <c r="E64" s="9"/>
      <c r="F64" s="9"/>
      <c r="G64" s="9"/>
      <c r="AV64" s="3"/>
    </row>
    <row r="65" spans="1:48">
      <c r="A65" s="9"/>
      <c r="B65" s="9"/>
      <c r="C65" s="9"/>
      <c r="E65" s="9"/>
      <c r="F65" s="9"/>
      <c r="G65" s="9"/>
      <c r="AV65" s="3"/>
    </row>
    <row r="66" spans="1:48">
      <c r="A66" s="9"/>
      <c r="B66" s="9"/>
      <c r="C66" s="9"/>
      <c r="E66" s="9"/>
      <c r="F66" s="9"/>
      <c r="G66" s="9"/>
    </row>
    <row r="67" spans="1:48">
      <c r="A67" s="9"/>
      <c r="B67" s="9"/>
      <c r="C67" s="9"/>
      <c r="E67" s="9"/>
      <c r="F67" s="9"/>
      <c r="G67" s="9"/>
    </row>
    <row r="68" spans="1:48">
      <c r="A68" s="9"/>
      <c r="B68" s="9"/>
      <c r="C68" s="9"/>
      <c r="E68" s="9"/>
      <c r="F68" s="9"/>
      <c r="G68" s="9"/>
    </row>
    <row r="69" spans="1:48">
      <c r="A69" s="9"/>
      <c r="B69" s="9"/>
      <c r="C69" s="9"/>
      <c r="E69" s="9"/>
      <c r="F69" s="9"/>
      <c r="G69" s="9"/>
    </row>
    <row r="70" spans="1:48">
      <c r="A70" s="9"/>
      <c r="B70" s="9"/>
      <c r="C70" s="9"/>
      <c r="E70" s="9"/>
      <c r="F70" s="9"/>
      <c r="G70" s="9"/>
    </row>
    <row r="71" spans="1:48">
      <c r="A71" s="9"/>
      <c r="B71" s="9"/>
      <c r="C71" s="9"/>
      <c r="E71" s="9"/>
      <c r="F71" s="9"/>
      <c r="G71" s="9"/>
    </row>
  </sheetData>
  <mergeCells count="16">
    <mergeCell ref="K53:L53"/>
    <mergeCell ref="I1:J1"/>
    <mergeCell ref="I2:J2"/>
    <mergeCell ref="I3:J3"/>
    <mergeCell ref="I4:J4"/>
    <mergeCell ref="K1:M1"/>
    <mergeCell ref="K2:M2"/>
    <mergeCell ref="K3:M3"/>
    <mergeCell ref="K4:M4"/>
    <mergeCell ref="I53:J53"/>
    <mergeCell ref="Q2:S2"/>
    <mergeCell ref="Q3:S3"/>
    <mergeCell ref="Q1:T1"/>
    <mergeCell ref="AB50:AC50"/>
    <mergeCell ref="AB48:AC48"/>
    <mergeCell ref="AB49:AC49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A71"/>
  <sheetViews>
    <sheetView workbookViewId="0">
      <selection activeCell="I7" sqref="I7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58" customWidth="1"/>
    <col min="16" max="16" width="0.85546875" style="58" customWidth="1"/>
    <col min="17" max="22" width="4.140625" style="58" customWidth="1"/>
    <col min="23" max="23" width="0.85546875" style="58" customWidth="1"/>
    <col min="24" max="30" width="4.140625" style="58" customWidth="1"/>
    <col min="31" max="31" width="0.85546875" style="58" customWidth="1"/>
    <col min="32" max="41" width="4.140625" style="58" customWidth="1"/>
    <col min="42" max="42" width="0.85546875" style="58" customWidth="1"/>
    <col min="43" max="47" width="4.140625" style="58" customWidth="1"/>
    <col min="48" max="48" width="0.85546875" style="45" customWidth="1"/>
    <col min="49" max="50" width="6.7109375" style="58" customWidth="1"/>
    <col min="51" max="51" width="6.7109375" style="59" customWidth="1"/>
    <col min="52" max="52" width="5.7109375" style="58" customWidth="1"/>
    <col min="53" max="53" width="5.7109375" style="45" customWidth="1"/>
    <col min="54" max="16384" width="10.7109375" style="45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345</v>
      </c>
      <c r="J1" s="149"/>
      <c r="K1" s="150">
        <v>20190309.199999999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9">
        <v>1</v>
      </c>
      <c r="B2" s="9">
        <v>15</v>
      </c>
      <c r="C2" s="9" t="s">
        <v>120</v>
      </c>
      <c r="E2" s="9">
        <v>3</v>
      </c>
      <c r="F2" s="9">
        <v>19</v>
      </c>
      <c r="G2" s="9" t="s">
        <v>120</v>
      </c>
      <c r="I2" s="149" t="s">
        <v>554</v>
      </c>
      <c r="J2" s="149"/>
      <c r="K2" s="150" t="s">
        <v>37</v>
      </c>
      <c r="L2" s="150"/>
      <c r="M2" s="150"/>
      <c r="Q2" s="137" t="s">
        <v>149</v>
      </c>
      <c r="R2" s="138"/>
      <c r="S2" s="139"/>
      <c r="T2" s="28">
        <v>10</v>
      </c>
      <c r="U2" s="19" t="str">
        <f>IF(T2&gt;T3,"W","L")</f>
        <v>W</v>
      </c>
      <c r="AF2" s="21" t="s">
        <v>439</v>
      </c>
      <c r="AG2" s="9">
        <v>7</v>
      </c>
      <c r="AH2" s="9">
        <v>19</v>
      </c>
      <c r="AI2" s="9">
        <v>16</v>
      </c>
      <c r="AJ2" s="9">
        <v>1</v>
      </c>
      <c r="AK2" s="9">
        <v>15</v>
      </c>
      <c r="AL2" s="9">
        <v>17</v>
      </c>
      <c r="AM2" s="9">
        <v>6</v>
      </c>
    </row>
    <row r="3" spans="1:53">
      <c r="A3" s="9"/>
      <c r="B3" s="9">
        <v>16</v>
      </c>
      <c r="C3" s="9" t="s">
        <v>169</v>
      </c>
      <c r="E3" s="9"/>
      <c r="F3" s="9">
        <v>3</v>
      </c>
      <c r="G3" s="9" t="s">
        <v>171</v>
      </c>
      <c r="I3" s="149" t="s">
        <v>548</v>
      </c>
      <c r="J3" s="149"/>
      <c r="K3" s="150" t="s">
        <v>294</v>
      </c>
      <c r="L3" s="150"/>
      <c r="M3" s="150"/>
      <c r="Q3" s="140" t="str">
        <f>K2</f>
        <v>Waialua</v>
      </c>
      <c r="R3" s="141"/>
      <c r="S3" s="142"/>
      <c r="T3" s="28">
        <v>2</v>
      </c>
      <c r="U3" s="19" t="str">
        <f>IF(T2&lt;T3,"W","L")</f>
        <v>L</v>
      </c>
      <c r="AF3" s="21" t="s">
        <v>440</v>
      </c>
      <c r="AG3" s="9">
        <v>1</v>
      </c>
      <c r="AH3" s="9">
        <v>13</v>
      </c>
      <c r="AI3" s="9">
        <v>15</v>
      </c>
      <c r="AJ3" s="9">
        <v>3</v>
      </c>
      <c r="AK3" s="9">
        <v>25</v>
      </c>
      <c r="AL3" s="9">
        <v>16</v>
      </c>
      <c r="AM3" s="9" t="s">
        <v>38</v>
      </c>
    </row>
    <row r="4" spans="1:53">
      <c r="A4" s="9"/>
      <c r="B4" s="9">
        <v>7</v>
      </c>
      <c r="C4" s="9" t="s">
        <v>329</v>
      </c>
      <c r="E4" s="9"/>
      <c r="F4" s="9">
        <v>1</v>
      </c>
      <c r="G4" s="9" t="s">
        <v>177</v>
      </c>
      <c r="I4" s="149" t="s">
        <v>549</v>
      </c>
      <c r="J4" s="149"/>
      <c r="K4" s="151">
        <v>0.71875</v>
      </c>
      <c r="L4" s="150"/>
      <c r="M4" s="150"/>
      <c r="AF4" s="21" t="s">
        <v>441</v>
      </c>
      <c r="AG4" s="9">
        <v>1</v>
      </c>
      <c r="AH4" s="9">
        <v>19</v>
      </c>
      <c r="AI4" s="9">
        <v>13</v>
      </c>
      <c r="AJ4" s="9">
        <v>2</v>
      </c>
      <c r="AK4" s="9">
        <v>5</v>
      </c>
      <c r="AL4" s="9">
        <v>7</v>
      </c>
      <c r="AM4" s="9">
        <v>3</v>
      </c>
    </row>
    <row r="5" spans="1:53">
      <c r="A5" s="9"/>
      <c r="B5" s="9">
        <v>19</v>
      </c>
      <c r="C5" s="9" t="s">
        <v>171</v>
      </c>
      <c r="E5" s="9"/>
      <c r="F5" s="9">
        <v>7</v>
      </c>
      <c r="G5" s="9" t="s">
        <v>325</v>
      </c>
      <c r="AF5" s="21" t="s">
        <v>442</v>
      </c>
      <c r="AG5" s="9" t="s">
        <v>344</v>
      </c>
      <c r="AH5" s="9">
        <v>6</v>
      </c>
      <c r="AI5" s="9">
        <v>25</v>
      </c>
      <c r="AJ5" s="9">
        <v>15</v>
      </c>
      <c r="AK5" s="9">
        <v>16</v>
      </c>
      <c r="AL5" s="9">
        <v>17</v>
      </c>
      <c r="AM5" s="9">
        <v>8</v>
      </c>
    </row>
    <row r="6" spans="1:53">
      <c r="A6" s="9"/>
      <c r="B6" s="9">
        <v>7</v>
      </c>
      <c r="C6" s="9" t="s">
        <v>329</v>
      </c>
      <c r="E6" s="9"/>
      <c r="F6" s="9">
        <v>19</v>
      </c>
      <c r="G6" s="9" t="s">
        <v>322</v>
      </c>
      <c r="AF6" s="21" t="s">
        <v>443</v>
      </c>
      <c r="AG6" s="9"/>
      <c r="AH6" s="9"/>
      <c r="AI6" s="9"/>
      <c r="AJ6" s="9"/>
      <c r="AK6" s="9"/>
      <c r="AL6" s="9"/>
      <c r="AM6" s="9"/>
    </row>
    <row r="7" spans="1:53">
      <c r="A7" s="9"/>
      <c r="B7" s="9">
        <v>16</v>
      </c>
      <c r="C7" s="9" t="s">
        <v>325</v>
      </c>
      <c r="E7" s="9"/>
      <c r="F7" s="9">
        <v>2</v>
      </c>
      <c r="G7" s="9" t="s">
        <v>326</v>
      </c>
      <c r="AF7" s="21" t="s">
        <v>444</v>
      </c>
      <c r="AG7" s="9"/>
      <c r="AH7" s="9"/>
      <c r="AI7" s="9"/>
      <c r="AJ7" s="9"/>
      <c r="AK7" s="9"/>
      <c r="AL7" s="9"/>
      <c r="AM7" s="9"/>
    </row>
    <row r="8" spans="1:53">
      <c r="A8" s="9"/>
      <c r="B8" s="9">
        <v>15</v>
      </c>
      <c r="C8" s="9" t="s">
        <v>282</v>
      </c>
      <c r="E8" s="9"/>
      <c r="F8" s="9">
        <v>3</v>
      </c>
      <c r="G8" s="9" t="s">
        <v>329</v>
      </c>
      <c r="AF8" s="22" t="s">
        <v>445</v>
      </c>
      <c r="AG8" s="9"/>
      <c r="AH8" s="9"/>
      <c r="AI8" s="9"/>
      <c r="AJ8" s="9"/>
      <c r="AK8" s="9"/>
      <c r="AL8" s="9"/>
      <c r="AM8" s="9"/>
    </row>
    <row r="9" spans="1:53">
      <c r="A9" s="9"/>
      <c r="B9" s="9">
        <v>6</v>
      </c>
      <c r="C9" s="9" t="s">
        <v>325</v>
      </c>
      <c r="E9" s="9"/>
      <c r="F9" s="9">
        <v>19</v>
      </c>
      <c r="G9" s="9" t="s">
        <v>284</v>
      </c>
    </row>
    <row r="10" spans="1:53">
      <c r="A10" s="9"/>
      <c r="B10" s="9">
        <v>16</v>
      </c>
      <c r="C10" s="9" t="s">
        <v>544</v>
      </c>
      <c r="E10" s="9"/>
      <c r="F10" s="9">
        <v>2</v>
      </c>
      <c r="G10" s="9" t="s">
        <v>141</v>
      </c>
    </row>
    <row r="11" spans="1:53">
      <c r="A11" s="9"/>
      <c r="B11" s="9">
        <v>16</v>
      </c>
      <c r="C11" s="9" t="s">
        <v>544</v>
      </c>
      <c r="E11" s="9"/>
      <c r="F11" s="9">
        <v>1</v>
      </c>
      <c r="G11" s="9" t="s">
        <v>282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W11" s="45"/>
      <c r="AX11" s="45"/>
      <c r="AY11" s="45"/>
      <c r="AZ11" s="45"/>
    </row>
    <row r="12" spans="1:53">
      <c r="A12" s="9"/>
      <c r="B12" s="9">
        <v>16</v>
      </c>
      <c r="C12" s="9" t="s">
        <v>329</v>
      </c>
      <c r="E12" s="9"/>
      <c r="F12" s="9">
        <v>19</v>
      </c>
      <c r="G12" s="9" t="s">
        <v>326</v>
      </c>
      <c r="I12" s="58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0" t="s">
        <v>124</v>
      </c>
      <c r="AX12" s="50" t="s">
        <v>139</v>
      </c>
      <c r="AY12" s="51" t="s">
        <v>137</v>
      </c>
      <c r="AZ12" s="28" t="s">
        <v>140</v>
      </c>
    </row>
    <row r="13" spans="1:53">
      <c r="A13" s="9"/>
      <c r="B13" s="9">
        <v>15</v>
      </c>
      <c r="C13" s="9" t="s">
        <v>324</v>
      </c>
      <c r="E13" s="9"/>
      <c r="F13" s="9">
        <v>1</v>
      </c>
      <c r="G13" s="9" t="s">
        <v>282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2"/>
      <c r="AX13" s="52"/>
      <c r="AY13" s="53"/>
      <c r="AZ13" s="26"/>
    </row>
    <row r="14" spans="1:53">
      <c r="A14" s="9"/>
      <c r="B14" s="9">
        <v>16</v>
      </c>
      <c r="C14" s="9" t="s">
        <v>544</v>
      </c>
      <c r="E14" s="9"/>
      <c r="F14" s="9">
        <v>3</v>
      </c>
      <c r="G14" s="9" t="s">
        <v>326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8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1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2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0">
        <f>SUM(J14:M14)</f>
        <v>0</v>
      </c>
      <c r="AX14" s="50">
        <f>SUM(Q14:V14)</f>
        <v>0</v>
      </c>
      <c r="AY14" s="51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9"/>
      <c r="B15" s="9">
        <v>17</v>
      </c>
      <c r="C15" s="9" t="s">
        <v>437</v>
      </c>
      <c r="E15" s="9"/>
      <c r="F15" s="9">
        <v>1</v>
      </c>
      <c r="G15" s="9" t="s">
        <v>245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0">
        <f t="shared" ref="AW15:AW43" si="1">SUM(J15:M15)</f>
        <v>0</v>
      </c>
      <c r="AX15" s="50">
        <f t="shared" ref="AX15:AX43" si="2">SUM(Q15:V15)</f>
        <v>0</v>
      </c>
      <c r="AY15" s="51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9"/>
      <c r="B16" s="9">
        <v>15</v>
      </c>
      <c r="C16" s="9" t="s">
        <v>340</v>
      </c>
      <c r="E16" s="9"/>
      <c r="F16" s="9">
        <v>1</v>
      </c>
      <c r="G16" s="9" t="s">
        <v>171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2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0">
        <f t="shared" si="1"/>
        <v>0</v>
      </c>
      <c r="AX16" s="50">
        <f t="shared" si="2"/>
        <v>0</v>
      </c>
      <c r="AY16" s="51" t="str">
        <f t="shared" si="3"/>
        <v/>
      </c>
      <c r="AZ16" s="28">
        <f t="shared" si="0"/>
        <v>0</v>
      </c>
      <c r="BA16" s="48" t="s">
        <v>410</v>
      </c>
    </row>
    <row r="17" spans="1:53">
      <c r="A17" s="9"/>
      <c r="B17" s="9">
        <v>16</v>
      </c>
      <c r="C17" s="9" t="s">
        <v>282</v>
      </c>
      <c r="E17" s="9"/>
      <c r="F17" s="9">
        <v>1</v>
      </c>
      <c r="G17" s="9" t="s">
        <v>177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1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1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0">
        <f t="shared" si="1"/>
        <v>0</v>
      </c>
      <c r="AX17" s="50">
        <f t="shared" si="2"/>
        <v>1</v>
      </c>
      <c r="AY17" s="51">
        <f t="shared" si="3"/>
        <v>0</v>
      </c>
      <c r="AZ17" s="28">
        <f t="shared" si="0"/>
        <v>0</v>
      </c>
      <c r="BA17" s="48">
        <v>2</v>
      </c>
    </row>
    <row r="18" spans="1:53">
      <c r="A18" s="9"/>
      <c r="B18" s="9">
        <v>6</v>
      </c>
      <c r="C18" s="9" t="s">
        <v>325</v>
      </c>
      <c r="E18" s="9"/>
      <c r="F18" s="9">
        <v>13</v>
      </c>
      <c r="G18" s="9" t="s">
        <v>171</v>
      </c>
      <c r="I18" s="23">
        <v>3</v>
      </c>
      <c r="J18" s="4">
        <f>COUNTIFS(($B$2:$B$71):($F$2:$F$71),I18,($C$2:$C$71):($G$2:$G$71),$J$12)</f>
        <v>1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2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2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1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0">
        <f t="shared" si="1"/>
        <v>1</v>
      </c>
      <c r="AX18" s="50">
        <f t="shared" si="2"/>
        <v>2</v>
      </c>
      <c r="AY18" s="51">
        <f t="shared" si="3"/>
        <v>0.33333333333333331</v>
      </c>
      <c r="AZ18" s="28">
        <f t="shared" si="0"/>
        <v>0</v>
      </c>
      <c r="BA18" s="48">
        <v>3</v>
      </c>
    </row>
    <row r="19" spans="1:53">
      <c r="A19" s="9"/>
      <c r="B19" s="9">
        <v>16</v>
      </c>
      <c r="C19" s="9" t="s">
        <v>171</v>
      </c>
      <c r="E19" s="9"/>
      <c r="F19" s="9">
        <v>2</v>
      </c>
      <c r="G19" s="9" t="s">
        <v>282</v>
      </c>
      <c r="I19" s="23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50">
        <f t="shared" si="1"/>
        <v>0</v>
      </c>
      <c r="AX19" s="50">
        <f t="shared" si="2"/>
        <v>0</v>
      </c>
      <c r="AY19" s="51" t="str">
        <f t="shared" si="3"/>
        <v/>
      </c>
      <c r="AZ19" s="28">
        <f t="shared" si="0"/>
        <v>0</v>
      </c>
      <c r="BA19" s="48">
        <v>4</v>
      </c>
    </row>
    <row r="20" spans="1:53">
      <c r="A20" s="9"/>
      <c r="B20" s="9">
        <v>1</v>
      </c>
      <c r="C20" s="9" t="s">
        <v>329</v>
      </c>
      <c r="E20" s="9">
        <v>4</v>
      </c>
      <c r="F20" s="9">
        <v>15</v>
      </c>
      <c r="G20" s="9" t="s">
        <v>120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1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0">
        <f t="shared" si="1"/>
        <v>0</v>
      </c>
      <c r="AX20" s="50">
        <f t="shared" si="2"/>
        <v>0</v>
      </c>
      <c r="AY20" s="51" t="str">
        <f t="shared" si="3"/>
        <v/>
      </c>
      <c r="AZ20" s="28">
        <f t="shared" si="0"/>
        <v>0</v>
      </c>
      <c r="BA20" s="48">
        <v>5</v>
      </c>
    </row>
    <row r="21" spans="1:53">
      <c r="A21" s="9"/>
      <c r="B21" s="9">
        <v>15</v>
      </c>
      <c r="C21" s="9" t="s">
        <v>346</v>
      </c>
      <c r="E21" s="9"/>
      <c r="F21" s="9">
        <v>15</v>
      </c>
      <c r="G21" s="9" t="s">
        <v>328</v>
      </c>
      <c r="I21" s="23">
        <v>6</v>
      </c>
      <c r="J21" s="4">
        <f>COUNTIFS(($B$2:$B$71):($F$2:$F$71),I21,($C$2:$C$71):($G$2:$G$71),$J$12)</f>
        <v>1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2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0">
        <f t="shared" si="1"/>
        <v>1</v>
      </c>
      <c r="AX21" s="50">
        <f t="shared" si="2"/>
        <v>2</v>
      </c>
      <c r="AY21" s="51">
        <f t="shared" si="3"/>
        <v>0.33333333333333331</v>
      </c>
      <c r="AZ21" s="28">
        <f t="shared" si="0"/>
        <v>1</v>
      </c>
      <c r="BA21" s="48">
        <v>6</v>
      </c>
    </row>
    <row r="22" spans="1:53">
      <c r="A22" s="9">
        <v>2</v>
      </c>
      <c r="B22" s="9">
        <v>15</v>
      </c>
      <c r="C22" s="9" t="s">
        <v>120</v>
      </c>
      <c r="E22" s="9"/>
      <c r="F22" s="9">
        <v>16</v>
      </c>
      <c r="G22" s="9" t="s">
        <v>459</v>
      </c>
      <c r="I22" s="23">
        <v>7</v>
      </c>
      <c r="J22" s="4">
        <f>COUNTIFS(($B$2:$B$71):($F$2:$F$71),I22,($C$2:$C$71):($G$2:$G$71),$J$12)</f>
        <v>1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1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2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0">
        <f t="shared" si="1"/>
        <v>1</v>
      </c>
      <c r="AX22" s="50">
        <f t="shared" si="2"/>
        <v>1</v>
      </c>
      <c r="AY22" s="51">
        <f t="shared" si="3"/>
        <v>0.5</v>
      </c>
      <c r="AZ22" s="28">
        <f t="shared" si="0"/>
        <v>1</v>
      </c>
      <c r="BA22" s="48">
        <v>7</v>
      </c>
    </row>
    <row r="23" spans="1:53">
      <c r="A23" s="9"/>
      <c r="B23" s="9">
        <v>13</v>
      </c>
      <c r="C23" s="9" t="s">
        <v>171</v>
      </c>
      <c r="E23" s="9"/>
      <c r="F23" s="9">
        <v>16</v>
      </c>
      <c r="G23" s="9" t="s">
        <v>329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1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1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0">
        <f t="shared" si="1"/>
        <v>0</v>
      </c>
      <c r="AX23" s="50">
        <f t="shared" si="2"/>
        <v>0</v>
      </c>
      <c r="AY23" s="51" t="str">
        <f t="shared" si="3"/>
        <v/>
      </c>
      <c r="AZ23" s="28">
        <f t="shared" si="0"/>
        <v>0</v>
      </c>
      <c r="BA23" s="48">
        <v>8</v>
      </c>
    </row>
    <row r="24" spans="1:53">
      <c r="A24" s="9"/>
      <c r="B24" s="9">
        <v>1</v>
      </c>
      <c r="C24" s="9" t="s">
        <v>329</v>
      </c>
      <c r="E24" s="9"/>
      <c r="F24" s="9">
        <v>17</v>
      </c>
      <c r="G24" s="9" t="s">
        <v>326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0">
        <f t="shared" si="1"/>
        <v>0</v>
      </c>
      <c r="AX24" s="50">
        <f t="shared" si="2"/>
        <v>0</v>
      </c>
      <c r="AY24" s="51" t="str">
        <f t="shared" si="3"/>
        <v/>
      </c>
      <c r="AZ24" s="28">
        <f t="shared" si="0"/>
        <v>0</v>
      </c>
      <c r="BA24" s="48">
        <v>9</v>
      </c>
    </row>
    <row r="25" spans="1:53">
      <c r="A25" s="9"/>
      <c r="B25" s="9">
        <v>3</v>
      </c>
      <c r="C25" s="9" t="s">
        <v>544</v>
      </c>
      <c r="E25" s="9"/>
      <c r="F25" s="9">
        <v>17</v>
      </c>
      <c r="G25" s="9" t="s">
        <v>547</v>
      </c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50">
        <f t="shared" si="1"/>
        <v>0</v>
      </c>
      <c r="AX25" s="50">
        <f t="shared" si="2"/>
        <v>0</v>
      </c>
      <c r="AY25" s="51" t="str">
        <f t="shared" si="3"/>
        <v/>
      </c>
      <c r="AZ25" s="28">
        <f t="shared" si="0"/>
        <v>0</v>
      </c>
      <c r="BA25" s="48">
        <v>10</v>
      </c>
    </row>
    <row r="26" spans="1:53">
      <c r="A26" s="9"/>
      <c r="B26" s="9">
        <v>15</v>
      </c>
      <c r="C26" s="9" t="s">
        <v>282</v>
      </c>
      <c r="E26" s="9"/>
      <c r="F26" s="9">
        <v>8</v>
      </c>
      <c r="G26" s="9" t="s">
        <v>171</v>
      </c>
      <c r="I26" s="23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0">
        <f t="shared" si="1"/>
        <v>0</v>
      </c>
      <c r="AX26" s="50">
        <f t="shared" si="2"/>
        <v>0</v>
      </c>
      <c r="AY26" s="51" t="str">
        <f t="shared" si="3"/>
        <v/>
      </c>
      <c r="AZ26" s="28">
        <f t="shared" si="0"/>
        <v>0</v>
      </c>
      <c r="BA26" s="48">
        <v>11</v>
      </c>
    </row>
    <row r="27" spans="1:53">
      <c r="A27" s="9"/>
      <c r="B27" s="9">
        <v>17</v>
      </c>
      <c r="C27" s="9" t="s">
        <v>322</v>
      </c>
      <c r="E27" s="9"/>
      <c r="F27" s="9">
        <v>17</v>
      </c>
      <c r="G27" s="9" t="s">
        <v>282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0">
        <f t="shared" si="1"/>
        <v>0</v>
      </c>
      <c r="AX27" s="50">
        <f t="shared" si="2"/>
        <v>0</v>
      </c>
      <c r="AY27" s="51" t="str">
        <f t="shared" si="3"/>
        <v/>
      </c>
      <c r="AZ27" s="28">
        <f t="shared" si="0"/>
        <v>0</v>
      </c>
      <c r="BA27" s="48">
        <v>12</v>
      </c>
    </row>
    <row r="28" spans="1:53">
      <c r="A28" s="9"/>
      <c r="B28" s="9">
        <v>15</v>
      </c>
      <c r="C28" s="9" t="s">
        <v>544</v>
      </c>
      <c r="E28" s="9"/>
      <c r="F28" s="9">
        <v>16</v>
      </c>
      <c r="G28" s="9" t="s">
        <v>284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1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2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0">
        <f t="shared" si="1"/>
        <v>0</v>
      </c>
      <c r="AX28" s="50">
        <f t="shared" si="2"/>
        <v>0</v>
      </c>
      <c r="AY28" s="51" t="str">
        <f t="shared" si="3"/>
        <v/>
      </c>
      <c r="AZ28" s="28">
        <f t="shared" si="0"/>
        <v>0</v>
      </c>
      <c r="BA28" s="48">
        <v>13</v>
      </c>
    </row>
    <row r="29" spans="1:53">
      <c r="A29" s="9"/>
      <c r="B29" s="9">
        <v>19</v>
      </c>
      <c r="C29" s="9" t="s">
        <v>329</v>
      </c>
      <c r="E29" s="9"/>
      <c r="F29" s="9">
        <v>8</v>
      </c>
      <c r="G29" s="9" t="s">
        <v>329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0">
        <f t="shared" si="1"/>
        <v>0</v>
      </c>
      <c r="AX29" s="50">
        <f t="shared" si="2"/>
        <v>0</v>
      </c>
      <c r="AY29" s="51" t="str">
        <f t="shared" si="3"/>
        <v/>
      </c>
      <c r="AZ29" s="28">
        <f t="shared" si="0"/>
        <v>0</v>
      </c>
      <c r="BA29" s="48">
        <v>14</v>
      </c>
    </row>
    <row r="30" spans="1:53">
      <c r="A30" s="9"/>
      <c r="B30" s="9">
        <v>16</v>
      </c>
      <c r="C30" s="9" t="s">
        <v>282</v>
      </c>
      <c r="E30" s="9"/>
      <c r="F30" s="9">
        <v>16</v>
      </c>
      <c r="G30" s="9" t="s">
        <v>544</v>
      </c>
      <c r="I30" s="23">
        <v>15</v>
      </c>
      <c r="J30" s="4">
        <f>COUNTIFS(($B$2:$B$71):($F$2:$F$71),I30,($C$2:$C$71):($G$2:$G$71),$J$12)</f>
        <v>2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1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1</v>
      </c>
      <c r="S30" s="5">
        <f>COUNTIFS(($B$2:$B$71):($F$2:$F$71),I30,($C$2:$C$71):($G$2:$G$71),$S$12)</f>
        <v>1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1</v>
      </c>
      <c r="Y30" s="6">
        <f>COUNTIFS(($B$2:$B$71):($F$2:$F$71),I30,($C$2:$C$71):($G$2:$G$71),$Y$12)</f>
        <v>0</v>
      </c>
      <c r="Z30" s="6">
        <f>COUNTIFS(($B$2:$B$71):($F$2:$F$71),I30,($C$2:$C$71):($G$2:$G$71),$Z$12)</f>
        <v>3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1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3</v>
      </c>
      <c r="AU30" s="8">
        <f>COUNTIFS(($B$2:$B$71):($F$2:$F$71),I30,($C$2:$C$71):($G$2:$G$71),$AU$12)</f>
        <v>0</v>
      </c>
      <c r="AV30" s="17"/>
      <c r="AW30" s="50">
        <f t="shared" si="1"/>
        <v>2</v>
      </c>
      <c r="AX30" s="50">
        <f t="shared" si="2"/>
        <v>2</v>
      </c>
      <c r="AY30" s="51">
        <f t="shared" si="3"/>
        <v>0.5</v>
      </c>
      <c r="AZ30" s="28">
        <f t="shared" si="0"/>
        <v>1</v>
      </c>
      <c r="BA30" s="48">
        <v>15</v>
      </c>
    </row>
    <row r="31" spans="1:53">
      <c r="A31" s="9"/>
      <c r="B31" s="9">
        <v>1</v>
      </c>
      <c r="C31" s="9" t="s">
        <v>329</v>
      </c>
      <c r="E31" s="9"/>
      <c r="F31" s="9">
        <v>15</v>
      </c>
      <c r="G31" s="9" t="s">
        <v>543</v>
      </c>
      <c r="I31" s="23">
        <v>16</v>
      </c>
      <c r="J31" s="4">
        <f>COUNTIFS(($B$2:$B$71):($F$2:$F$71),I31,($C$2:$C$71):($G$2:$G$71),$J$12)</f>
        <v>4</v>
      </c>
      <c r="K31" s="4">
        <f>COUNTIFS(($B$2:$B$71):($F$2:$F$71),I31,($C$2:$C$71):($G$2:$G$71),$K$12)</f>
        <v>0</v>
      </c>
      <c r="L31" s="4">
        <f>COUNTIFS(($B$2:$B$71):($F$2:$F$71),I31,($C$2:$C$71):($G$2:$G$71),$L$12)</f>
        <v>1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1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1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4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1</v>
      </c>
      <c r="AK31" s="7">
        <f>COUNTIFS(($B$2:$B$71):($F$2:$F$71),I31,($C$2:$C$71):($G$2:$G$71),$AK$12)</f>
        <v>1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0">
        <f t="shared" si="1"/>
        <v>5</v>
      </c>
      <c r="AX31" s="50">
        <f t="shared" si="2"/>
        <v>2</v>
      </c>
      <c r="AY31" s="51">
        <f t="shared" si="3"/>
        <v>0.7142857142857143</v>
      </c>
      <c r="AZ31" s="28">
        <f t="shared" si="0"/>
        <v>1</v>
      </c>
      <c r="BA31" s="48">
        <v>16</v>
      </c>
    </row>
    <row r="32" spans="1:53">
      <c r="A32" s="9"/>
      <c r="B32" s="9">
        <v>7</v>
      </c>
      <c r="C32" s="9" t="s">
        <v>346</v>
      </c>
      <c r="E32" s="9"/>
      <c r="F32" s="9">
        <v>13</v>
      </c>
      <c r="G32" s="9" t="s">
        <v>547</v>
      </c>
      <c r="I32" s="23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1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1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2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2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0">
        <f t="shared" si="1"/>
        <v>0</v>
      </c>
      <c r="AX32" s="50">
        <f t="shared" si="2"/>
        <v>2</v>
      </c>
      <c r="AY32" s="51">
        <f t="shared" si="3"/>
        <v>0</v>
      </c>
      <c r="AZ32" s="28">
        <f t="shared" si="0"/>
        <v>1</v>
      </c>
      <c r="BA32" s="48">
        <v>17</v>
      </c>
    </row>
    <row r="33" spans="1:53">
      <c r="A33" s="9"/>
      <c r="B33" s="9">
        <v>17</v>
      </c>
      <c r="C33" s="9" t="s">
        <v>547</v>
      </c>
      <c r="E33" s="9"/>
      <c r="F33" s="9" t="s">
        <v>344</v>
      </c>
      <c r="G33" s="9" t="s">
        <v>329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0">
        <f t="shared" si="1"/>
        <v>0</v>
      </c>
      <c r="AX33" s="50">
        <f t="shared" si="2"/>
        <v>0</v>
      </c>
      <c r="AY33" s="51" t="str">
        <f t="shared" si="3"/>
        <v/>
      </c>
      <c r="AZ33" s="28">
        <f t="shared" si="0"/>
        <v>0</v>
      </c>
      <c r="BA33" s="48">
        <v>18</v>
      </c>
    </row>
    <row r="34" spans="1:53">
      <c r="A34" s="9"/>
      <c r="B34" s="9">
        <v>1</v>
      </c>
      <c r="C34" s="9" t="s">
        <v>282</v>
      </c>
      <c r="E34" s="9"/>
      <c r="F34" s="9">
        <v>3</v>
      </c>
      <c r="G34" s="9" t="s">
        <v>326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2</v>
      </c>
      <c r="R34" s="5">
        <f>COUNTIFS(($B$2:$B$71):($F$2:$F$71),I34,($C$2:$C$71):($G$2:$G$71),$R$12)</f>
        <v>1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1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1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1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1</v>
      </c>
      <c r="AU34" s="8">
        <f>COUNTIFS(($B$2:$B$71):($F$2:$F$71),I34,($C$2:$C$71):($G$2:$G$71),$AU$12)</f>
        <v>0</v>
      </c>
      <c r="AV34" s="17"/>
      <c r="AW34" s="50">
        <f t="shared" si="1"/>
        <v>0</v>
      </c>
      <c r="AX34" s="50">
        <f t="shared" si="2"/>
        <v>4</v>
      </c>
      <c r="AY34" s="51">
        <f t="shared" si="3"/>
        <v>0</v>
      </c>
      <c r="AZ34" s="28">
        <f t="shared" si="0"/>
        <v>1</v>
      </c>
      <c r="BA34" s="48">
        <v>19</v>
      </c>
    </row>
    <row r="35" spans="1:53">
      <c r="A35" s="9"/>
      <c r="B35" s="9">
        <v>5</v>
      </c>
      <c r="C35" s="9" t="s">
        <v>171</v>
      </c>
      <c r="E35" s="9"/>
      <c r="F35" s="9">
        <v>3</v>
      </c>
      <c r="G35" s="9" t="s">
        <v>329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0">
        <f t="shared" si="1"/>
        <v>0</v>
      </c>
      <c r="AX35" s="50">
        <f t="shared" si="2"/>
        <v>0</v>
      </c>
      <c r="AY35" s="51" t="str">
        <f t="shared" si="3"/>
        <v/>
      </c>
      <c r="AZ35" s="28">
        <f t="shared" si="0"/>
        <v>0</v>
      </c>
      <c r="BA35" s="48">
        <v>20</v>
      </c>
    </row>
    <row r="36" spans="1:53">
      <c r="A36" s="9"/>
      <c r="B36" s="9">
        <v>15</v>
      </c>
      <c r="C36" s="9" t="s">
        <v>175</v>
      </c>
      <c r="E36" s="9"/>
      <c r="F36" s="9" t="s">
        <v>344</v>
      </c>
      <c r="G36" s="9" t="s">
        <v>329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0">
        <f t="shared" si="1"/>
        <v>0</v>
      </c>
      <c r="AX36" s="50">
        <f t="shared" si="2"/>
        <v>0</v>
      </c>
      <c r="AY36" s="51" t="str">
        <f t="shared" si="3"/>
        <v/>
      </c>
      <c r="AZ36" s="28">
        <f t="shared" si="0"/>
        <v>0</v>
      </c>
      <c r="BA36" s="48">
        <v>21</v>
      </c>
    </row>
    <row r="37" spans="1:53">
      <c r="A37" s="9"/>
      <c r="B37" s="9">
        <v>15</v>
      </c>
      <c r="C37" s="9" t="s">
        <v>282</v>
      </c>
      <c r="E37" s="9"/>
      <c r="F37" s="9">
        <v>19</v>
      </c>
      <c r="G37" s="9" t="s">
        <v>280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0">
        <f t="shared" si="1"/>
        <v>0</v>
      </c>
      <c r="AX37" s="50">
        <f t="shared" si="2"/>
        <v>0</v>
      </c>
      <c r="AY37" s="51" t="str">
        <f t="shared" si="3"/>
        <v/>
      </c>
      <c r="AZ37" s="28">
        <f t="shared" si="0"/>
        <v>0</v>
      </c>
      <c r="BA37" s="48">
        <v>22</v>
      </c>
    </row>
    <row r="38" spans="1:53">
      <c r="A38" s="9"/>
      <c r="B38" s="9">
        <v>6</v>
      </c>
      <c r="C38" s="9" t="s">
        <v>346</v>
      </c>
      <c r="E38" s="9"/>
      <c r="F38" s="9"/>
      <c r="G38" s="9"/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0">
        <f t="shared" si="1"/>
        <v>0</v>
      </c>
      <c r="AX38" s="50">
        <f t="shared" si="2"/>
        <v>0</v>
      </c>
      <c r="AY38" s="51" t="str">
        <f t="shared" si="3"/>
        <v/>
      </c>
      <c r="AZ38" s="28">
        <f t="shared" si="0"/>
        <v>0</v>
      </c>
      <c r="BA38" s="48">
        <v>23</v>
      </c>
    </row>
    <row r="39" spans="1:53">
      <c r="A39" s="9"/>
      <c r="B39" s="9">
        <v>1</v>
      </c>
      <c r="C39" s="9" t="s">
        <v>329</v>
      </c>
      <c r="E39" s="9"/>
      <c r="F39" s="9"/>
      <c r="G39" s="9"/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0">
        <f t="shared" si="1"/>
        <v>0</v>
      </c>
      <c r="AX39" s="50">
        <f t="shared" si="2"/>
        <v>0</v>
      </c>
      <c r="AY39" s="51" t="str">
        <f t="shared" si="3"/>
        <v/>
      </c>
      <c r="AZ39" s="28">
        <f t="shared" si="0"/>
        <v>0</v>
      </c>
      <c r="BA39" s="48">
        <v>24</v>
      </c>
    </row>
    <row r="40" spans="1:53">
      <c r="A40" s="9"/>
      <c r="B40" s="9"/>
      <c r="C40" s="9"/>
      <c r="E40" s="9"/>
      <c r="F40" s="9"/>
      <c r="G40" s="9"/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0">
        <f t="shared" si="1"/>
        <v>0</v>
      </c>
      <c r="AX40" s="50">
        <f t="shared" si="2"/>
        <v>0</v>
      </c>
      <c r="AY40" s="51" t="str">
        <f t="shared" si="3"/>
        <v/>
      </c>
      <c r="AZ40" s="28">
        <f t="shared" si="0"/>
        <v>0</v>
      </c>
      <c r="BA40" s="48">
        <v>25</v>
      </c>
    </row>
    <row r="41" spans="1:53">
      <c r="A41" s="9"/>
      <c r="B41" s="9"/>
      <c r="C41" s="9"/>
      <c r="E41" s="9"/>
      <c r="F41" s="9"/>
      <c r="G41" s="9"/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0">
        <f t="shared" si="1"/>
        <v>0</v>
      </c>
      <c r="AX41" s="50">
        <f t="shared" si="2"/>
        <v>0</v>
      </c>
      <c r="AY41" s="51" t="str">
        <f t="shared" si="3"/>
        <v/>
      </c>
      <c r="AZ41" s="28">
        <f t="shared" si="0"/>
        <v>0</v>
      </c>
      <c r="BA41" s="48">
        <v>26</v>
      </c>
    </row>
    <row r="42" spans="1:53">
      <c r="A42" s="9"/>
      <c r="B42" s="9"/>
      <c r="C42" s="9"/>
      <c r="E42" s="9"/>
      <c r="F42" s="9"/>
      <c r="G42" s="9"/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0">
        <f t="shared" si="1"/>
        <v>0</v>
      </c>
      <c r="AX42" s="50">
        <f t="shared" si="2"/>
        <v>0</v>
      </c>
      <c r="AY42" s="51" t="str">
        <f t="shared" si="3"/>
        <v/>
      </c>
      <c r="AZ42" s="28">
        <f t="shared" si="0"/>
        <v>0</v>
      </c>
      <c r="BA42" s="48">
        <v>27</v>
      </c>
    </row>
    <row r="43" spans="1:53">
      <c r="A43" s="9"/>
      <c r="B43" s="9"/>
      <c r="C43" s="9"/>
      <c r="E43" s="9"/>
      <c r="F43" s="9"/>
      <c r="G43" s="9"/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0">
        <f t="shared" si="1"/>
        <v>0</v>
      </c>
      <c r="AX43" s="50">
        <f t="shared" si="2"/>
        <v>0</v>
      </c>
      <c r="AY43" s="51" t="str">
        <f t="shared" si="3"/>
        <v/>
      </c>
      <c r="AZ43" s="28">
        <f t="shared" si="0"/>
        <v>0</v>
      </c>
      <c r="BA43" s="48">
        <v>28</v>
      </c>
    </row>
    <row r="44" spans="1:53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2"/>
      <c r="AX44" s="52"/>
      <c r="AY44" s="53"/>
      <c r="AZ44" s="26"/>
    </row>
    <row r="45" spans="1:53">
      <c r="A45" s="9"/>
      <c r="B45" s="9"/>
      <c r="C45" s="9"/>
      <c r="E45" s="9"/>
      <c r="F45" s="9"/>
      <c r="G45" s="9"/>
      <c r="I45" s="34" t="s">
        <v>411</v>
      </c>
      <c r="J45" s="4">
        <f>SUM(J14:J43)</f>
        <v>9</v>
      </c>
      <c r="K45" s="4">
        <f t="shared" ref="K45:AU45" si="4">SUM(K14:K43)</f>
        <v>0</v>
      </c>
      <c r="L45" s="4">
        <f t="shared" si="4"/>
        <v>1</v>
      </c>
      <c r="M45" s="4">
        <f t="shared" si="4"/>
        <v>0</v>
      </c>
      <c r="N45" s="4">
        <f t="shared" si="4"/>
        <v>0</v>
      </c>
      <c r="O45" s="4">
        <f t="shared" si="4"/>
        <v>1</v>
      </c>
      <c r="P45" s="4"/>
      <c r="Q45" s="5">
        <f t="shared" si="4"/>
        <v>4</v>
      </c>
      <c r="R45" s="5">
        <f t="shared" si="4"/>
        <v>2</v>
      </c>
      <c r="S45" s="5">
        <f t="shared" si="4"/>
        <v>1</v>
      </c>
      <c r="T45" s="5">
        <f t="shared" si="4"/>
        <v>4</v>
      </c>
      <c r="U45" s="5">
        <f t="shared" si="4"/>
        <v>5</v>
      </c>
      <c r="V45" s="5">
        <f t="shared" si="4"/>
        <v>0</v>
      </c>
      <c r="W45" s="5"/>
      <c r="X45" s="6">
        <f t="shared" si="4"/>
        <v>1</v>
      </c>
      <c r="Y45" s="6">
        <f t="shared" si="4"/>
        <v>0</v>
      </c>
      <c r="Z45" s="6">
        <f t="shared" si="4"/>
        <v>26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3</v>
      </c>
      <c r="AH45" s="7">
        <f t="shared" si="4"/>
        <v>0</v>
      </c>
      <c r="AI45" s="7">
        <f t="shared" si="4"/>
        <v>0</v>
      </c>
      <c r="AJ45" s="7">
        <f t="shared" si="4"/>
        <v>1</v>
      </c>
      <c r="AK45" s="7">
        <f t="shared" si="4"/>
        <v>8</v>
      </c>
      <c r="AL45" s="7">
        <f t="shared" si="4"/>
        <v>0</v>
      </c>
      <c r="AM45" s="7">
        <f t="shared" si="4"/>
        <v>0</v>
      </c>
      <c r="AN45" s="7">
        <f t="shared" si="4"/>
        <v>1</v>
      </c>
      <c r="AO45" s="7">
        <f t="shared" si="4"/>
        <v>2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4</v>
      </c>
      <c r="AU45" s="8">
        <f t="shared" si="4"/>
        <v>0</v>
      </c>
      <c r="AV45" s="17"/>
      <c r="AW45" s="50">
        <f t="shared" ref="AW45:AX45" si="5">SUM(AW14:AW43)</f>
        <v>10</v>
      </c>
      <c r="AX45" s="50">
        <f t="shared" si="5"/>
        <v>16</v>
      </c>
      <c r="AY45" s="51">
        <f>AW45/(AW45+AX45)</f>
        <v>0.38461538461538464</v>
      </c>
      <c r="AZ45" s="28">
        <f>SUM(AZ14:AZ43)</f>
        <v>7</v>
      </c>
    </row>
    <row r="46" spans="1:53">
      <c r="A46" s="9"/>
      <c r="B46" s="9"/>
      <c r="C46" s="9"/>
      <c r="E46" s="9"/>
      <c r="F46" s="9"/>
      <c r="G46" s="9"/>
    </row>
    <row r="47" spans="1:53">
      <c r="A47" s="9"/>
      <c r="B47" s="9"/>
      <c r="C47" s="9"/>
      <c r="E47" s="9"/>
      <c r="F47" s="9"/>
      <c r="G47" s="9"/>
    </row>
    <row r="48" spans="1:53">
      <c r="A48" s="9"/>
      <c r="B48" s="9"/>
      <c r="C48" s="9"/>
      <c r="E48" s="9"/>
      <c r="F48" s="9"/>
      <c r="G48" s="9"/>
      <c r="I48" s="45"/>
      <c r="J48" s="45"/>
      <c r="X48" s="44" t="s">
        <v>453</v>
      </c>
      <c r="AB48" s="147">
        <f>X45</f>
        <v>1</v>
      </c>
      <c r="AC48" s="147"/>
    </row>
    <row r="49" spans="1:48">
      <c r="A49" s="9"/>
      <c r="B49" s="9"/>
      <c r="C49" s="9"/>
      <c r="E49" s="9"/>
      <c r="F49" s="9"/>
      <c r="G49" s="9"/>
      <c r="I49" s="49"/>
      <c r="J49" s="49"/>
      <c r="X49" s="44" t="s">
        <v>341</v>
      </c>
      <c r="AB49" s="147">
        <f>L45</f>
        <v>1</v>
      </c>
      <c r="AC49" s="147"/>
    </row>
    <row r="50" spans="1:48">
      <c r="A50" s="9"/>
      <c r="B50" s="9"/>
      <c r="C50" s="9"/>
      <c r="E50" s="9"/>
      <c r="F50" s="9"/>
      <c r="G50" s="9"/>
      <c r="I50" s="45"/>
      <c r="J50" s="45"/>
      <c r="K50" s="59"/>
      <c r="X50" s="44" t="s">
        <v>342</v>
      </c>
      <c r="AB50" s="146">
        <f>AB49/AB48</f>
        <v>1</v>
      </c>
      <c r="AC50" s="146"/>
    </row>
    <row r="51" spans="1:48">
      <c r="A51" s="9"/>
      <c r="B51" s="9"/>
      <c r="C51" s="9"/>
      <c r="E51" s="9"/>
      <c r="F51" s="9"/>
      <c r="G51" s="9"/>
      <c r="AV51" s="58"/>
    </row>
    <row r="52" spans="1:48">
      <c r="A52" s="9"/>
      <c r="B52" s="9"/>
      <c r="C52" s="9"/>
      <c r="E52" s="9"/>
      <c r="F52" s="9"/>
      <c r="G52" s="9"/>
      <c r="AV52" s="58"/>
    </row>
    <row r="53" spans="1:48">
      <c r="A53" s="9"/>
      <c r="B53" s="9"/>
      <c r="C53" s="9"/>
      <c r="E53" s="9"/>
      <c r="F53" s="9"/>
      <c r="G53" s="9"/>
      <c r="I53" s="148" t="s">
        <v>412</v>
      </c>
      <c r="J53" s="148"/>
      <c r="K53" s="148" t="s">
        <v>413</v>
      </c>
      <c r="L53" s="148"/>
      <c r="AV53" s="58"/>
    </row>
    <row r="54" spans="1:48">
      <c r="A54" s="9"/>
      <c r="B54" s="9"/>
      <c r="C54" s="9"/>
      <c r="E54" s="9"/>
      <c r="F54" s="9"/>
      <c r="G54" s="9"/>
      <c r="AV54" s="58"/>
    </row>
    <row r="55" spans="1:48">
      <c r="A55" s="9"/>
      <c r="B55" s="9"/>
      <c r="C55" s="9"/>
      <c r="E55" s="9"/>
      <c r="F55" s="9"/>
      <c r="G55" s="9"/>
      <c r="AV55" s="58"/>
    </row>
    <row r="56" spans="1:48">
      <c r="A56" s="9"/>
      <c r="B56" s="9"/>
      <c r="C56" s="9"/>
      <c r="E56" s="9"/>
      <c r="F56" s="9"/>
      <c r="G56" s="9"/>
      <c r="I56" s="45"/>
      <c r="J56" s="45"/>
      <c r="K56" s="45"/>
      <c r="L56" s="45"/>
      <c r="AV56" s="58"/>
    </row>
    <row r="57" spans="1:48">
      <c r="A57" s="9"/>
      <c r="B57" s="9"/>
      <c r="C57" s="9"/>
      <c r="E57" s="9"/>
      <c r="F57" s="9"/>
      <c r="G57" s="9"/>
      <c r="I57" s="45"/>
      <c r="J57" s="45"/>
      <c r="K57" s="45"/>
      <c r="L57" s="45"/>
      <c r="AV57" s="58"/>
    </row>
    <row r="58" spans="1:48">
      <c r="A58" s="9"/>
      <c r="B58" s="9"/>
      <c r="C58" s="9"/>
      <c r="E58" s="9"/>
      <c r="F58" s="9"/>
      <c r="G58" s="9"/>
      <c r="I58" s="45"/>
      <c r="J58" s="45"/>
      <c r="K58" s="45"/>
      <c r="L58" s="45"/>
      <c r="AV58" s="58"/>
    </row>
    <row r="59" spans="1:48">
      <c r="A59" s="9"/>
      <c r="B59" s="9"/>
      <c r="C59" s="9"/>
      <c r="E59" s="9"/>
      <c r="F59" s="9"/>
      <c r="G59" s="9"/>
      <c r="AV59" s="58"/>
    </row>
    <row r="60" spans="1:48">
      <c r="A60" s="9"/>
      <c r="B60" s="9"/>
      <c r="C60" s="9"/>
      <c r="E60" s="9"/>
      <c r="F60" s="9"/>
      <c r="G60" s="9"/>
      <c r="AV60" s="58"/>
    </row>
    <row r="61" spans="1:48">
      <c r="A61" s="9"/>
      <c r="B61" s="9"/>
      <c r="C61" s="9"/>
      <c r="E61" s="9"/>
      <c r="F61" s="9"/>
      <c r="G61" s="9"/>
      <c r="AV61" s="58"/>
    </row>
    <row r="62" spans="1:48">
      <c r="A62" s="9"/>
      <c r="B62" s="9"/>
      <c r="C62" s="9"/>
      <c r="E62" s="9"/>
      <c r="F62" s="9"/>
      <c r="G62" s="9"/>
      <c r="AV62" s="58"/>
    </row>
    <row r="63" spans="1:48">
      <c r="A63" s="9"/>
      <c r="B63" s="9"/>
      <c r="C63" s="9"/>
      <c r="E63" s="9"/>
      <c r="F63" s="9"/>
      <c r="G63" s="9"/>
      <c r="AV63" s="58"/>
    </row>
    <row r="64" spans="1:48">
      <c r="A64" s="9"/>
      <c r="B64" s="9"/>
      <c r="C64" s="9"/>
      <c r="E64" s="9"/>
      <c r="F64" s="9"/>
      <c r="G64" s="9"/>
      <c r="AV64" s="58"/>
    </row>
    <row r="65" spans="1:48">
      <c r="A65" s="9"/>
      <c r="B65" s="9"/>
      <c r="C65" s="9"/>
      <c r="E65" s="9"/>
      <c r="F65" s="9"/>
      <c r="G65" s="9"/>
      <c r="AV65" s="58"/>
    </row>
    <row r="66" spans="1:48">
      <c r="A66" s="9"/>
      <c r="B66" s="9"/>
      <c r="C66" s="9"/>
      <c r="E66" s="9"/>
      <c r="F66" s="9"/>
      <c r="G66" s="9"/>
    </row>
    <row r="67" spans="1:48">
      <c r="A67" s="9"/>
      <c r="B67" s="9"/>
      <c r="C67" s="9"/>
      <c r="E67" s="9"/>
      <c r="F67" s="9"/>
      <c r="G67" s="9"/>
    </row>
    <row r="68" spans="1:48">
      <c r="A68" s="9"/>
      <c r="B68" s="9"/>
      <c r="C68" s="9"/>
      <c r="E68" s="9"/>
      <c r="F68" s="9"/>
      <c r="G68" s="9"/>
    </row>
    <row r="69" spans="1:48">
      <c r="A69" s="9"/>
      <c r="B69" s="9"/>
      <c r="C69" s="9"/>
      <c r="E69" s="9"/>
      <c r="F69" s="9"/>
      <c r="G69" s="9"/>
    </row>
    <row r="70" spans="1:48">
      <c r="A70" s="9"/>
      <c r="B70" s="9"/>
      <c r="C70" s="9"/>
      <c r="E70" s="9"/>
      <c r="F70" s="9"/>
      <c r="G70" s="9"/>
    </row>
    <row r="71" spans="1:48">
      <c r="A71" s="9"/>
      <c r="B71" s="9"/>
      <c r="C71" s="9"/>
      <c r="E71" s="9"/>
      <c r="F71" s="9"/>
      <c r="G71" s="9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A71"/>
  <sheetViews>
    <sheetView workbookViewId="0">
      <selection activeCell="A2" sqref="A2:G60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58" customWidth="1"/>
    <col min="16" max="16" width="0.85546875" style="58" customWidth="1"/>
    <col min="17" max="22" width="4.140625" style="58" customWidth="1"/>
    <col min="23" max="23" width="0.85546875" style="58" customWidth="1"/>
    <col min="24" max="30" width="4.140625" style="58" customWidth="1"/>
    <col min="31" max="31" width="0.85546875" style="58" customWidth="1"/>
    <col min="32" max="41" width="4.140625" style="58" customWidth="1"/>
    <col min="42" max="42" width="0.85546875" style="58" customWidth="1"/>
    <col min="43" max="47" width="4.140625" style="58" customWidth="1"/>
    <col min="48" max="48" width="0.85546875" style="45" customWidth="1"/>
    <col min="49" max="50" width="6.7109375" style="58" customWidth="1"/>
    <col min="51" max="51" width="6.7109375" style="59" customWidth="1"/>
    <col min="52" max="52" width="5.7109375" style="58" customWidth="1"/>
    <col min="53" max="53" width="5.7109375" style="45" customWidth="1"/>
    <col min="54" max="16384" width="10.7109375" style="45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345</v>
      </c>
      <c r="J1" s="149"/>
      <c r="K1" s="150">
        <v>20190309.100000001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9">
        <v>1</v>
      </c>
      <c r="B2" s="9">
        <v>4</v>
      </c>
      <c r="C2" s="9" t="s">
        <v>120</v>
      </c>
      <c r="E2" s="9">
        <v>3</v>
      </c>
      <c r="F2" s="9">
        <v>10</v>
      </c>
      <c r="G2" s="9" t="s">
        <v>120</v>
      </c>
      <c r="I2" s="149" t="s">
        <v>554</v>
      </c>
      <c r="J2" s="149"/>
      <c r="K2" s="150" t="s">
        <v>293</v>
      </c>
      <c r="L2" s="150"/>
      <c r="M2" s="150"/>
      <c r="Q2" s="137" t="s">
        <v>149</v>
      </c>
      <c r="R2" s="138"/>
      <c r="S2" s="139"/>
      <c r="T2" s="28">
        <v>6</v>
      </c>
      <c r="U2" s="19" t="str">
        <f>IF(T2&gt;T3,"W","L")</f>
        <v>W</v>
      </c>
      <c r="AF2" s="21" t="s">
        <v>439</v>
      </c>
      <c r="AG2" s="9">
        <v>1</v>
      </c>
      <c r="AH2" s="9">
        <v>4</v>
      </c>
      <c r="AI2" s="9">
        <v>10</v>
      </c>
      <c r="AJ2" s="9">
        <v>16</v>
      </c>
      <c r="AK2" s="9">
        <v>17</v>
      </c>
      <c r="AL2" s="9">
        <v>12</v>
      </c>
      <c r="AM2" s="9">
        <v>11</v>
      </c>
    </row>
    <row r="3" spans="1:53">
      <c r="A3" s="9"/>
      <c r="B3" s="9">
        <v>16</v>
      </c>
      <c r="C3" s="9" t="s">
        <v>460</v>
      </c>
      <c r="E3" s="9"/>
      <c r="F3" s="9">
        <v>11</v>
      </c>
      <c r="G3" s="9" t="s">
        <v>326</v>
      </c>
      <c r="I3" s="149" t="s">
        <v>548</v>
      </c>
      <c r="J3" s="149"/>
      <c r="K3" s="150" t="s">
        <v>294</v>
      </c>
      <c r="L3" s="150"/>
      <c r="M3" s="150"/>
      <c r="Q3" s="140" t="str">
        <f>K2</f>
        <v>Moanalua</v>
      </c>
      <c r="R3" s="141"/>
      <c r="S3" s="142"/>
      <c r="T3" s="28">
        <v>4</v>
      </c>
      <c r="U3" s="19" t="str">
        <f>IF(T2&lt;T3,"W","L")</f>
        <v>L</v>
      </c>
      <c r="AF3" s="21" t="s">
        <v>440</v>
      </c>
      <c r="AG3" s="9">
        <v>1</v>
      </c>
      <c r="AH3" s="9">
        <v>11</v>
      </c>
      <c r="AI3" s="9">
        <v>9</v>
      </c>
      <c r="AJ3" s="9">
        <v>16</v>
      </c>
      <c r="AK3" s="9">
        <v>15</v>
      </c>
      <c r="AL3" s="9">
        <v>12</v>
      </c>
      <c r="AM3" s="9">
        <v>4</v>
      </c>
    </row>
    <row r="4" spans="1:53">
      <c r="A4" s="9"/>
      <c r="B4" s="9">
        <v>11</v>
      </c>
      <c r="C4" s="9" t="s">
        <v>330</v>
      </c>
      <c r="E4" s="9"/>
      <c r="F4" s="9">
        <v>10</v>
      </c>
      <c r="G4" s="9" t="s">
        <v>330</v>
      </c>
      <c r="I4" s="149" t="s">
        <v>549</v>
      </c>
      <c r="J4" s="149"/>
      <c r="K4" s="151">
        <v>0.58333333333333337</v>
      </c>
      <c r="L4" s="150"/>
      <c r="M4" s="150"/>
      <c r="AF4" s="21" t="s">
        <v>441</v>
      </c>
      <c r="AG4" s="9">
        <v>1</v>
      </c>
      <c r="AH4" s="9">
        <v>10</v>
      </c>
      <c r="AI4" s="9">
        <v>12</v>
      </c>
      <c r="AJ4" s="9">
        <v>16</v>
      </c>
      <c r="AK4" s="9">
        <v>11</v>
      </c>
      <c r="AL4" s="9">
        <v>17</v>
      </c>
      <c r="AM4" s="9">
        <v>4</v>
      </c>
    </row>
    <row r="5" spans="1:53">
      <c r="A5" s="9"/>
      <c r="B5" s="9">
        <v>10</v>
      </c>
      <c r="C5" s="9" t="s">
        <v>461</v>
      </c>
      <c r="E5" s="9"/>
      <c r="F5" s="9">
        <v>17</v>
      </c>
      <c r="G5" s="9" t="s">
        <v>284</v>
      </c>
      <c r="AF5" s="21" t="s">
        <v>442</v>
      </c>
      <c r="AG5" s="9">
        <v>1</v>
      </c>
      <c r="AH5" s="9">
        <v>4</v>
      </c>
      <c r="AI5" s="9">
        <v>16</v>
      </c>
      <c r="AJ5" s="9">
        <v>12</v>
      </c>
      <c r="AK5" s="9">
        <v>19</v>
      </c>
      <c r="AL5" s="9">
        <v>11</v>
      </c>
      <c r="AM5" s="9">
        <v>17</v>
      </c>
    </row>
    <row r="6" spans="1:53">
      <c r="A6" s="9"/>
      <c r="B6" s="9">
        <v>4</v>
      </c>
      <c r="C6" s="9" t="s">
        <v>329</v>
      </c>
      <c r="E6" s="9"/>
      <c r="F6" s="9">
        <v>11</v>
      </c>
      <c r="G6" s="9" t="s">
        <v>436</v>
      </c>
      <c r="AF6" s="21" t="s">
        <v>443</v>
      </c>
      <c r="AG6" s="9"/>
      <c r="AH6" s="9"/>
      <c r="AI6" s="9"/>
      <c r="AJ6" s="9"/>
      <c r="AK6" s="9"/>
      <c r="AL6" s="9"/>
      <c r="AM6" s="9"/>
    </row>
    <row r="7" spans="1:53">
      <c r="A7" s="9"/>
      <c r="B7" s="9">
        <v>10</v>
      </c>
      <c r="C7" s="9" t="s">
        <v>284</v>
      </c>
      <c r="E7" s="9"/>
      <c r="F7" s="9">
        <v>10</v>
      </c>
      <c r="G7" s="9" t="s">
        <v>169</v>
      </c>
      <c r="AF7" s="21" t="s">
        <v>444</v>
      </c>
      <c r="AG7" s="9"/>
      <c r="AH7" s="9"/>
      <c r="AI7" s="9"/>
      <c r="AJ7" s="9"/>
      <c r="AK7" s="9"/>
      <c r="AL7" s="9"/>
      <c r="AM7" s="9"/>
    </row>
    <row r="8" spans="1:53">
      <c r="A8" s="9"/>
      <c r="B8" s="9">
        <v>4</v>
      </c>
      <c r="C8" s="9" t="s">
        <v>461</v>
      </c>
      <c r="E8" s="9"/>
      <c r="F8" s="9">
        <v>11</v>
      </c>
      <c r="G8" s="9" t="s">
        <v>547</v>
      </c>
      <c r="AF8" s="22" t="s">
        <v>445</v>
      </c>
      <c r="AG8" s="9"/>
      <c r="AH8" s="9"/>
      <c r="AI8" s="9"/>
      <c r="AJ8" s="9"/>
      <c r="AK8" s="9"/>
      <c r="AL8" s="9"/>
      <c r="AM8" s="9"/>
    </row>
    <row r="9" spans="1:53">
      <c r="A9" s="9"/>
      <c r="B9" s="9">
        <v>12</v>
      </c>
      <c r="C9" s="9" t="s">
        <v>421</v>
      </c>
      <c r="E9" s="9"/>
      <c r="F9" s="9">
        <v>17</v>
      </c>
      <c r="G9" s="9" t="s">
        <v>177</v>
      </c>
    </row>
    <row r="10" spans="1:53">
      <c r="A10" s="9"/>
      <c r="B10" s="9">
        <v>12</v>
      </c>
      <c r="C10" s="9" t="s">
        <v>282</v>
      </c>
      <c r="E10" s="9"/>
      <c r="F10" s="9">
        <v>11</v>
      </c>
      <c r="G10" s="9" t="s">
        <v>328</v>
      </c>
    </row>
    <row r="11" spans="1:53">
      <c r="A11" s="9"/>
      <c r="B11" s="9">
        <v>11</v>
      </c>
      <c r="C11" s="9" t="s">
        <v>422</v>
      </c>
      <c r="E11" s="9"/>
      <c r="F11" s="9">
        <v>4</v>
      </c>
      <c r="G11" s="9" t="s">
        <v>322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W11" s="45"/>
      <c r="AX11" s="45"/>
      <c r="AY11" s="45"/>
      <c r="AZ11" s="45"/>
    </row>
    <row r="12" spans="1:53">
      <c r="A12" s="9"/>
      <c r="B12" s="9">
        <v>16</v>
      </c>
      <c r="C12" s="9" t="s">
        <v>423</v>
      </c>
      <c r="E12" s="9"/>
      <c r="F12" s="9">
        <v>4</v>
      </c>
      <c r="G12" s="9" t="s">
        <v>329</v>
      </c>
      <c r="I12" s="58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0" t="s">
        <v>124</v>
      </c>
      <c r="AX12" s="50" t="s">
        <v>139</v>
      </c>
      <c r="AY12" s="51" t="s">
        <v>137</v>
      </c>
      <c r="AZ12" s="28" t="s">
        <v>140</v>
      </c>
    </row>
    <row r="13" spans="1:53">
      <c r="A13" s="9"/>
      <c r="B13" s="9">
        <v>11</v>
      </c>
      <c r="C13" s="9" t="s">
        <v>424</v>
      </c>
      <c r="E13" s="9"/>
      <c r="F13" s="9">
        <v>12</v>
      </c>
      <c r="G13" s="9" t="s">
        <v>171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2"/>
      <c r="AX13" s="52"/>
      <c r="AY13" s="53"/>
      <c r="AZ13" s="26"/>
    </row>
    <row r="14" spans="1:53">
      <c r="A14" s="9"/>
      <c r="B14" s="9">
        <v>1</v>
      </c>
      <c r="C14" s="9" t="s">
        <v>282</v>
      </c>
      <c r="E14" s="9"/>
      <c r="F14" s="9">
        <v>11</v>
      </c>
      <c r="G14" s="9" t="s">
        <v>459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7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0">
        <f>SUM(J14:M14)</f>
        <v>0</v>
      </c>
      <c r="AX14" s="50">
        <f>SUM(Q14:V14)</f>
        <v>0</v>
      </c>
      <c r="AY14" s="51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9"/>
      <c r="B15" s="9">
        <v>10</v>
      </c>
      <c r="C15" s="9" t="s">
        <v>421</v>
      </c>
      <c r="E15" s="9"/>
      <c r="F15" s="9">
        <v>10</v>
      </c>
      <c r="G15" s="9" t="s">
        <v>437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0">
        <f t="shared" ref="AW15:AW43" si="1">SUM(J15:M15)</f>
        <v>0</v>
      </c>
      <c r="AX15" s="50">
        <f t="shared" ref="AX15:AX43" si="2">SUM(Q15:V15)</f>
        <v>0</v>
      </c>
      <c r="AY15" s="51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9"/>
      <c r="B16" s="9">
        <v>10</v>
      </c>
      <c r="C16" s="9" t="s">
        <v>282</v>
      </c>
      <c r="E16" s="9"/>
      <c r="F16" s="9">
        <v>4</v>
      </c>
      <c r="G16" s="9" t="s">
        <v>167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0">
        <f t="shared" si="1"/>
        <v>0</v>
      </c>
      <c r="AX16" s="50">
        <f t="shared" si="2"/>
        <v>0</v>
      </c>
      <c r="AY16" s="51" t="str">
        <f t="shared" si="3"/>
        <v/>
      </c>
      <c r="AZ16" s="28">
        <f t="shared" si="0"/>
        <v>0</v>
      </c>
      <c r="BA16" s="48" t="s">
        <v>410</v>
      </c>
    </row>
    <row r="17" spans="1:53">
      <c r="A17" s="9"/>
      <c r="B17" s="9">
        <v>4</v>
      </c>
      <c r="C17" s="9" t="s">
        <v>328</v>
      </c>
      <c r="E17" s="9"/>
      <c r="F17" s="9">
        <v>12</v>
      </c>
      <c r="G17" s="9" t="s">
        <v>282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0">
        <f t="shared" si="1"/>
        <v>0</v>
      </c>
      <c r="AX17" s="50">
        <f t="shared" si="2"/>
        <v>0</v>
      </c>
      <c r="AY17" s="51" t="str">
        <f t="shared" si="3"/>
        <v/>
      </c>
      <c r="AZ17" s="28">
        <f t="shared" si="0"/>
        <v>0</v>
      </c>
      <c r="BA17" s="48">
        <v>2</v>
      </c>
    </row>
    <row r="18" spans="1:53">
      <c r="A18" s="9"/>
      <c r="B18" s="9">
        <v>16</v>
      </c>
      <c r="C18" s="9" t="s">
        <v>461</v>
      </c>
      <c r="E18" s="9"/>
      <c r="F18" s="9">
        <v>11</v>
      </c>
      <c r="G18" s="9" t="s">
        <v>171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0">
        <f t="shared" si="1"/>
        <v>0</v>
      </c>
      <c r="AX18" s="50">
        <f t="shared" si="2"/>
        <v>0</v>
      </c>
      <c r="AY18" s="51" t="str">
        <f t="shared" si="3"/>
        <v/>
      </c>
      <c r="AZ18" s="28">
        <f t="shared" si="0"/>
        <v>0</v>
      </c>
      <c r="BA18" s="48">
        <v>3</v>
      </c>
    </row>
    <row r="19" spans="1:53">
      <c r="A19" s="9"/>
      <c r="B19" s="9">
        <v>10</v>
      </c>
      <c r="C19" s="9" t="s">
        <v>425</v>
      </c>
      <c r="E19" s="9"/>
      <c r="F19" s="9">
        <v>12</v>
      </c>
      <c r="G19" s="9" t="s">
        <v>322</v>
      </c>
      <c r="I19" s="23">
        <v>4</v>
      </c>
      <c r="J19" s="4">
        <f>COUNTIFS(($B$2:$B$71):($F$2:$F$71),I19,($C$2:$C$71):($G$2:$G$71),$J$12)</f>
        <v>1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2</v>
      </c>
      <c r="R19" s="5">
        <f>COUNTIFS(($B$2:$B$71):($F$2:$F$71),I19,($C$2:$C$71):($G$2:$G$71),$R$12)</f>
        <v>3</v>
      </c>
      <c r="S19" s="5">
        <f>COUNTIFS(($B$2:$B$71):($F$2:$F$71),I19,($C$2:$C$71):($G$2:$G$71),$S$12)</f>
        <v>0</v>
      </c>
      <c r="T19" s="5">
        <f>COUNTIFS(($B$2:$B$71):($F$2:$F$71),I19,($C$2:$C$71):($G$2:$G$71),$T$12)</f>
        <v>1</v>
      </c>
      <c r="U19" s="5">
        <f>COUNTIFS(($B$2:$B$71):($F$2:$F$71),I19,($C$2:$C$71):($G$2:$G$71),$U$12)</f>
        <v>2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3</v>
      </c>
      <c r="Y19" s="6">
        <f>COUNTIFS(($B$2:$B$71):($F$2:$F$71),I19,($C$2:$C$71):($G$2:$G$71),$Y$12)</f>
        <v>0</v>
      </c>
      <c r="Z19" s="6">
        <f>COUNTIFS(($B$2:$B$71):($F$2:$F$71),I19,($C$2:$C$71):($G$2:$G$71),$Z$12)</f>
        <v>3</v>
      </c>
      <c r="AA19" s="6">
        <f>COUNTIFS(($B$2:$B$71):($F$2:$F$71),I19,($C$2:$C$71):($G$2:$G$71),$AA$12)</f>
        <v>2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1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2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2</v>
      </c>
      <c r="AO19" s="7">
        <f>COUNTIFS(($B$2:$B$71):($F$2:$F$71),I19,($C$2:$C$71):($G$2:$G$71),$AO$12)</f>
        <v>1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3</v>
      </c>
      <c r="AU19" s="8">
        <f>COUNTIFS(($B$2:$B$71):($F$2:$F$71),I19,($C$2:$C$71):($G$2:$G$71),$AU$12)</f>
        <v>0</v>
      </c>
      <c r="AV19" s="17"/>
      <c r="AW19" s="50">
        <f t="shared" si="1"/>
        <v>1</v>
      </c>
      <c r="AX19" s="50">
        <f t="shared" si="2"/>
        <v>8</v>
      </c>
      <c r="AY19" s="51">
        <f t="shared" si="3"/>
        <v>0.1111111111111111</v>
      </c>
      <c r="AZ19" s="28">
        <f t="shared" si="0"/>
        <v>1</v>
      </c>
      <c r="BA19" s="48">
        <v>4</v>
      </c>
    </row>
    <row r="20" spans="1:53">
      <c r="A20" s="9"/>
      <c r="B20" s="9">
        <v>11</v>
      </c>
      <c r="C20" s="9" t="s">
        <v>461</v>
      </c>
      <c r="E20" s="9"/>
      <c r="F20" s="9">
        <v>15</v>
      </c>
      <c r="G20" s="9" t="s">
        <v>547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0">
        <f t="shared" si="1"/>
        <v>0</v>
      </c>
      <c r="AX20" s="50">
        <f t="shared" si="2"/>
        <v>0</v>
      </c>
      <c r="AY20" s="51" t="str">
        <f t="shared" si="3"/>
        <v/>
      </c>
      <c r="AZ20" s="28">
        <f t="shared" si="0"/>
        <v>0</v>
      </c>
      <c r="BA20" s="48">
        <v>5</v>
      </c>
    </row>
    <row r="21" spans="1:53">
      <c r="A21" s="9"/>
      <c r="B21" s="9">
        <v>16</v>
      </c>
      <c r="C21" s="9" t="s">
        <v>282</v>
      </c>
      <c r="E21" s="9"/>
      <c r="F21" s="9"/>
      <c r="G21" s="9" t="s">
        <v>239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1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0">
        <f t="shared" si="1"/>
        <v>0</v>
      </c>
      <c r="AX21" s="50">
        <f t="shared" si="2"/>
        <v>0</v>
      </c>
      <c r="AY21" s="51" t="str">
        <f t="shared" si="3"/>
        <v/>
      </c>
      <c r="AZ21" s="28">
        <f t="shared" si="0"/>
        <v>0</v>
      </c>
      <c r="BA21" s="48">
        <v>6</v>
      </c>
    </row>
    <row r="22" spans="1:53">
      <c r="A22" s="9"/>
      <c r="B22" s="9">
        <v>17</v>
      </c>
      <c r="C22" s="9" t="s">
        <v>426</v>
      </c>
      <c r="E22" s="9"/>
      <c r="F22" s="9">
        <v>12</v>
      </c>
      <c r="G22" s="9" t="s">
        <v>459</v>
      </c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1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0">
        <f t="shared" si="1"/>
        <v>0</v>
      </c>
      <c r="AX22" s="50">
        <f t="shared" si="2"/>
        <v>0</v>
      </c>
      <c r="AY22" s="51" t="str">
        <f t="shared" si="3"/>
        <v/>
      </c>
      <c r="AZ22" s="28">
        <f t="shared" si="0"/>
        <v>0</v>
      </c>
      <c r="BA22" s="48">
        <v>7</v>
      </c>
    </row>
    <row r="23" spans="1:53">
      <c r="A23" s="9"/>
      <c r="B23" s="9">
        <v>10</v>
      </c>
      <c r="C23" s="9" t="s">
        <v>427</v>
      </c>
      <c r="E23" s="9"/>
      <c r="F23" s="9">
        <v>4</v>
      </c>
      <c r="G23" s="9" t="s">
        <v>330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0">
        <f t="shared" si="1"/>
        <v>0</v>
      </c>
      <c r="AX23" s="50">
        <f t="shared" si="2"/>
        <v>0</v>
      </c>
      <c r="AY23" s="51" t="str">
        <f t="shared" si="3"/>
        <v/>
      </c>
      <c r="AZ23" s="28">
        <f t="shared" si="0"/>
        <v>0</v>
      </c>
      <c r="BA23" s="48">
        <v>8</v>
      </c>
    </row>
    <row r="24" spans="1:53">
      <c r="A24" s="9"/>
      <c r="B24" s="9">
        <v>6</v>
      </c>
      <c r="C24" s="9" t="s">
        <v>282</v>
      </c>
      <c r="E24" s="9"/>
      <c r="F24" s="9">
        <v>4</v>
      </c>
      <c r="G24" s="9" t="s">
        <v>171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1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1</v>
      </c>
      <c r="AJ24" s="7">
        <f>COUNTIFS(($B$2:$B$71):($F$2:$F$71),I24,($C$2:$C$71):($G$2:$G$71),$AJ$12)</f>
        <v>1</v>
      </c>
      <c r="AK24" s="7">
        <f>COUNTIFS(($B$2:$B$71):($F$2:$F$71),I24,($C$2:$C$71):($G$2:$G$71),$AK$12)</f>
        <v>1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0">
        <f t="shared" si="1"/>
        <v>0</v>
      </c>
      <c r="AX24" s="50">
        <f t="shared" si="2"/>
        <v>1</v>
      </c>
      <c r="AY24" s="51">
        <f t="shared" si="3"/>
        <v>0</v>
      </c>
      <c r="AZ24" s="28">
        <f t="shared" si="0"/>
        <v>0</v>
      </c>
      <c r="BA24" s="48">
        <v>9</v>
      </c>
    </row>
    <row r="25" spans="1:53">
      <c r="A25" s="9"/>
      <c r="B25" s="9">
        <v>11</v>
      </c>
      <c r="C25" s="9" t="s">
        <v>461</v>
      </c>
      <c r="E25" s="9"/>
      <c r="F25" s="9">
        <v>11</v>
      </c>
      <c r="G25" s="9" t="s">
        <v>326</v>
      </c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1</v>
      </c>
      <c r="R25" s="5">
        <f>COUNTIFS(($B$2:$B$71):($F$2:$F$71),I25,($C$2:$C$71):($G$2:$G$71),$R$12)</f>
        <v>1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3</v>
      </c>
      <c r="AA25" s="6">
        <f>COUNTIFS(($B$2:$B$71):($F$2:$F$71),I25,($C$2:$C$71):($G$2:$G$71),$AA$12)</f>
        <v>1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1</v>
      </c>
      <c r="AJ25" s="7">
        <f>COUNTIFS(($B$2:$B$71):($F$2:$F$71),I25,($C$2:$C$71):($G$2:$G$71),$AJ$12)</f>
        <v>1</v>
      </c>
      <c r="AK25" s="7">
        <f>COUNTIFS(($B$2:$B$71):($F$2:$F$71),I25,($C$2:$C$71):($G$2:$G$71),$AK$12)</f>
        <v>1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1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1</v>
      </c>
      <c r="AU25" s="8">
        <f>COUNTIFS(($B$2:$B$71):($F$2:$F$71),I25,($C$2:$C$71):($G$2:$G$71),$AU$12)</f>
        <v>0</v>
      </c>
      <c r="AV25" s="17"/>
      <c r="AW25" s="50">
        <f t="shared" si="1"/>
        <v>0</v>
      </c>
      <c r="AX25" s="50">
        <f t="shared" si="2"/>
        <v>2</v>
      </c>
      <c r="AY25" s="51">
        <f t="shared" si="3"/>
        <v>0</v>
      </c>
      <c r="AZ25" s="28">
        <f t="shared" si="0"/>
        <v>1</v>
      </c>
      <c r="BA25" s="48">
        <v>10</v>
      </c>
    </row>
    <row r="26" spans="1:53">
      <c r="A26" s="9"/>
      <c r="B26" s="9">
        <v>11</v>
      </c>
      <c r="C26" s="9" t="s">
        <v>282</v>
      </c>
      <c r="E26" s="9"/>
      <c r="F26" s="9">
        <v>4</v>
      </c>
      <c r="G26" s="9" t="s">
        <v>326</v>
      </c>
      <c r="I26" s="23">
        <v>11</v>
      </c>
      <c r="J26" s="4">
        <f>COUNTIFS(($B$2:$B$71):($F$2:$F$71),I26,($C$2:$C$71):($G$2:$G$71),$J$12)</f>
        <v>1</v>
      </c>
      <c r="K26" s="4">
        <f>COUNTIFS(($B$2:$B$71):($F$2:$F$71),I26,($C$2:$C$71):($G$2:$G$71),$K$12)</f>
        <v>0</v>
      </c>
      <c r="L26" s="4">
        <f>COUNTIFS(($B$2:$B$71):($F$2:$F$71),I26,($C$2:$C$71):($G$2:$G$71),$L$12)</f>
        <v>2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1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2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4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3</v>
      </c>
      <c r="Y26" s="6">
        <f>COUNTIFS(($B$2:$B$71):($F$2:$F$71),I26,($C$2:$C$71):($G$2:$G$71),$Y$12)</f>
        <v>0</v>
      </c>
      <c r="Z26" s="6">
        <f>COUNTIFS(($B$2:$B$71):($F$2:$F$71),I26,($C$2:$C$71):($G$2:$G$71),$Z$12)</f>
        <v>2</v>
      </c>
      <c r="AA26" s="6">
        <f>COUNTIFS(($B$2:$B$71):($F$2:$F$71),I26,($C$2:$C$71):($G$2:$G$71),$AA$12)</f>
        <v>4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1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1</v>
      </c>
      <c r="AK26" s="7">
        <f>COUNTIFS(($B$2:$B$71):($F$2:$F$71),I26,($C$2:$C$71):($G$2:$G$71),$AK$12)</f>
        <v>2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0">
        <f t="shared" si="1"/>
        <v>3</v>
      </c>
      <c r="AX26" s="50">
        <f t="shared" si="2"/>
        <v>6</v>
      </c>
      <c r="AY26" s="51">
        <f t="shared" si="3"/>
        <v>0.33333333333333331</v>
      </c>
      <c r="AZ26" s="28">
        <f t="shared" si="0"/>
        <v>1</v>
      </c>
      <c r="BA26" s="48">
        <v>11</v>
      </c>
    </row>
    <row r="27" spans="1:53">
      <c r="A27" s="9"/>
      <c r="B27" s="9">
        <v>4</v>
      </c>
      <c r="C27" s="9" t="s">
        <v>428</v>
      </c>
      <c r="E27" s="9"/>
      <c r="F27" s="9">
        <v>16</v>
      </c>
      <c r="G27" s="9" t="s">
        <v>175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1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1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1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2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1</v>
      </c>
      <c r="AK27" s="7">
        <f>COUNTIFS(($B$2:$B$71):($F$2:$F$71),I27,($C$2:$C$71):($G$2:$G$71),$AK$12)</f>
        <v>2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1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0">
        <f t="shared" si="1"/>
        <v>1</v>
      </c>
      <c r="AX27" s="50">
        <f t="shared" si="2"/>
        <v>2</v>
      </c>
      <c r="AY27" s="51">
        <f t="shared" si="3"/>
        <v>0.33333333333333331</v>
      </c>
      <c r="AZ27" s="28">
        <f t="shared" si="0"/>
        <v>1</v>
      </c>
      <c r="BA27" s="48">
        <v>12</v>
      </c>
    </row>
    <row r="28" spans="1:53">
      <c r="A28" s="9"/>
      <c r="B28" s="9">
        <v>4</v>
      </c>
      <c r="C28" s="9" t="s">
        <v>429</v>
      </c>
      <c r="E28" s="9"/>
      <c r="F28" s="9">
        <v>12</v>
      </c>
      <c r="G28" s="9" t="s">
        <v>326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1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0">
        <f t="shared" si="1"/>
        <v>0</v>
      </c>
      <c r="AX28" s="50">
        <f t="shared" si="2"/>
        <v>0</v>
      </c>
      <c r="AY28" s="51" t="str">
        <f t="shared" si="3"/>
        <v/>
      </c>
      <c r="AZ28" s="28">
        <f t="shared" si="0"/>
        <v>0</v>
      </c>
      <c r="BA28" s="48">
        <v>13</v>
      </c>
    </row>
    <row r="29" spans="1:53">
      <c r="A29" s="9"/>
      <c r="B29" s="9">
        <v>11</v>
      </c>
      <c r="C29" s="9" t="s">
        <v>426</v>
      </c>
      <c r="E29" s="9"/>
      <c r="F29" s="9">
        <v>13</v>
      </c>
      <c r="G29" s="9" t="s">
        <v>175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0">
        <f t="shared" si="1"/>
        <v>0</v>
      </c>
      <c r="AX29" s="50">
        <f t="shared" si="2"/>
        <v>0</v>
      </c>
      <c r="AY29" s="51" t="str">
        <f t="shared" si="3"/>
        <v/>
      </c>
      <c r="AZ29" s="28">
        <f t="shared" si="0"/>
        <v>0</v>
      </c>
      <c r="BA29" s="48">
        <v>14</v>
      </c>
    </row>
    <row r="30" spans="1:53">
      <c r="A30" s="9"/>
      <c r="B30" s="9">
        <v>9</v>
      </c>
      <c r="C30" s="9" t="s">
        <v>461</v>
      </c>
      <c r="E30" s="9"/>
      <c r="F30" s="9">
        <v>12</v>
      </c>
      <c r="G30" s="9" t="s">
        <v>169</v>
      </c>
      <c r="I30" s="23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2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1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0">
        <f t="shared" si="1"/>
        <v>0</v>
      </c>
      <c r="AX30" s="50">
        <f t="shared" si="2"/>
        <v>0</v>
      </c>
      <c r="AY30" s="51" t="str">
        <f t="shared" si="3"/>
        <v/>
      </c>
      <c r="AZ30" s="28">
        <f t="shared" si="0"/>
        <v>0</v>
      </c>
      <c r="BA30" s="48">
        <v>15</v>
      </c>
    </row>
    <row r="31" spans="1:53">
      <c r="A31" s="9"/>
      <c r="B31" s="9">
        <v>16</v>
      </c>
      <c r="C31" s="9" t="s">
        <v>282</v>
      </c>
      <c r="E31" s="9"/>
      <c r="F31" s="9">
        <v>11</v>
      </c>
      <c r="G31" s="9" t="s">
        <v>240</v>
      </c>
      <c r="I31" s="23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1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1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1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3</v>
      </c>
      <c r="AA31" s="6">
        <f>COUNTIFS(($B$2:$B$71):($F$2:$F$71),I31,($C$2:$C$71):($G$2:$G$71),$AA$12)</f>
        <v>1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1</v>
      </c>
      <c r="AK31" s="7">
        <f>COUNTIFS(($B$2:$B$71):($F$2:$F$71),I31,($C$2:$C$71):($G$2:$G$71),$AK$12)</f>
        <v>1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2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0">
        <f t="shared" si="1"/>
        <v>1</v>
      </c>
      <c r="AX31" s="50">
        <f t="shared" si="2"/>
        <v>2</v>
      </c>
      <c r="AY31" s="51">
        <f t="shared" si="3"/>
        <v>0.33333333333333331</v>
      </c>
      <c r="AZ31" s="28">
        <f t="shared" si="0"/>
        <v>1</v>
      </c>
      <c r="BA31" s="48">
        <v>16</v>
      </c>
    </row>
    <row r="32" spans="1:53">
      <c r="A32" s="9">
        <v>2</v>
      </c>
      <c r="B32" s="9">
        <v>4</v>
      </c>
      <c r="C32" s="9" t="s">
        <v>120</v>
      </c>
      <c r="E32" s="9">
        <v>4</v>
      </c>
      <c r="F32" s="9">
        <v>4</v>
      </c>
      <c r="G32" s="9" t="s">
        <v>120</v>
      </c>
      <c r="I32" s="23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1</v>
      </c>
      <c r="R32" s="5">
        <f>COUNTIFS(($B$2:$B$71):($F$2:$F$71),I32,($C$2:$C$71):($G$2:$G$71),$R$12)</f>
        <v>1</v>
      </c>
      <c r="S32" s="5">
        <f>COUNTIFS(($B$2:$B$71):($F$2:$F$71),I32,($C$2:$C$71):($G$2:$G$71),$S$12)</f>
        <v>0</v>
      </c>
      <c r="T32" s="5">
        <f>COUNTIFS(($B$2:$B$71):($F$2:$F$71),I32,($C$2:$C$71):($G$2:$G$71),$T$12)</f>
        <v>1</v>
      </c>
      <c r="U32" s="5">
        <f>COUNTIFS(($B$2:$B$71):($F$2:$F$71),I32,($C$2:$C$71):($G$2:$G$71),$U$12)</f>
        <v>4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1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1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0">
        <f t="shared" si="1"/>
        <v>0</v>
      </c>
      <c r="AX32" s="50">
        <f t="shared" si="2"/>
        <v>7</v>
      </c>
      <c r="AY32" s="51">
        <f t="shared" si="3"/>
        <v>0</v>
      </c>
      <c r="AZ32" s="28">
        <f t="shared" si="0"/>
        <v>1</v>
      </c>
      <c r="BA32" s="48">
        <v>17</v>
      </c>
    </row>
    <row r="33" spans="1:53">
      <c r="A33" s="9"/>
      <c r="B33" s="9">
        <v>4</v>
      </c>
      <c r="C33" s="9" t="s">
        <v>430</v>
      </c>
      <c r="E33" s="9"/>
      <c r="F33" s="9">
        <v>11</v>
      </c>
      <c r="G33" s="9" t="s">
        <v>169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1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1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0">
        <f t="shared" si="1"/>
        <v>0</v>
      </c>
      <c r="AX33" s="50">
        <f t="shared" si="2"/>
        <v>0</v>
      </c>
      <c r="AY33" s="51" t="str">
        <f t="shared" si="3"/>
        <v/>
      </c>
      <c r="AZ33" s="28">
        <f t="shared" si="0"/>
        <v>0</v>
      </c>
      <c r="BA33" s="48">
        <v>18</v>
      </c>
    </row>
    <row r="34" spans="1:53">
      <c r="A34" s="9"/>
      <c r="B34" s="9">
        <v>15</v>
      </c>
      <c r="C34" s="9" t="s">
        <v>177</v>
      </c>
      <c r="E34" s="9"/>
      <c r="F34" s="9">
        <v>1</v>
      </c>
      <c r="G34" s="9" t="s">
        <v>241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1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2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0">
        <f t="shared" si="1"/>
        <v>0</v>
      </c>
      <c r="AX34" s="50">
        <f t="shared" si="2"/>
        <v>0</v>
      </c>
      <c r="AY34" s="51" t="str">
        <f t="shared" si="3"/>
        <v/>
      </c>
      <c r="AZ34" s="28">
        <f t="shared" si="0"/>
        <v>0</v>
      </c>
      <c r="BA34" s="48">
        <v>19</v>
      </c>
    </row>
    <row r="35" spans="1:53">
      <c r="A35" s="9"/>
      <c r="B35" s="9">
        <v>11</v>
      </c>
      <c r="C35" s="9" t="s">
        <v>328</v>
      </c>
      <c r="E35" s="9"/>
      <c r="F35" s="9">
        <v>4</v>
      </c>
      <c r="G35" s="9" t="s">
        <v>171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0">
        <f t="shared" si="1"/>
        <v>0</v>
      </c>
      <c r="AX35" s="50">
        <f t="shared" si="2"/>
        <v>0</v>
      </c>
      <c r="AY35" s="51" t="str">
        <f t="shared" si="3"/>
        <v/>
      </c>
      <c r="AZ35" s="28">
        <f t="shared" si="0"/>
        <v>0</v>
      </c>
      <c r="BA35" s="48">
        <v>20</v>
      </c>
    </row>
    <row r="36" spans="1:53">
      <c r="A36" s="9"/>
      <c r="B36" s="9">
        <v>11</v>
      </c>
      <c r="C36" s="9" t="s">
        <v>326</v>
      </c>
      <c r="E36" s="9"/>
      <c r="F36" s="9">
        <v>19</v>
      </c>
      <c r="G36" s="9" t="s">
        <v>175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0">
        <f t="shared" si="1"/>
        <v>0</v>
      </c>
      <c r="AX36" s="50">
        <f t="shared" si="2"/>
        <v>0</v>
      </c>
      <c r="AY36" s="51" t="str">
        <f t="shared" si="3"/>
        <v/>
      </c>
      <c r="AZ36" s="28">
        <f t="shared" si="0"/>
        <v>0</v>
      </c>
      <c r="BA36" s="48">
        <v>21</v>
      </c>
    </row>
    <row r="37" spans="1:53">
      <c r="A37" s="9"/>
      <c r="B37" s="9">
        <v>4</v>
      </c>
      <c r="C37" s="9" t="s">
        <v>326</v>
      </c>
      <c r="E37" s="9"/>
      <c r="F37" s="9">
        <v>1</v>
      </c>
      <c r="G37" s="9" t="s">
        <v>329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0">
        <f t="shared" si="1"/>
        <v>0</v>
      </c>
      <c r="AX37" s="50">
        <f t="shared" si="2"/>
        <v>0</v>
      </c>
      <c r="AY37" s="51" t="str">
        <f t="shared" si="3"/>
        <v/>
      </c>
      <c r="AZ37" s="28">
        <f t="shared" si="0"/>
        <v>0</v>
      </c>
      <c r="BA37" s="48">
        <v>22</v>
      </c>
    </row>
    <row r="38" spans="1:53">
      <c r="A38" s="9"/>
      <c r="B38" s="9">
        <v>9</v>
      </c>
      <c r="C38" s="9" t="s">
        <v>169</v>
      </c>
      <c r="E38" s="9"/>
      <c r="F38" s="9">
        <v>17</v>
      </c>
      <c r="G38" s="9" t="s">
        <v>325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0">
        <f t="shared" si="1"/>
        <v>0</v>
      </c>
      <c r="AX38" s="50">
        <f t="shared" si="2"/>
        <v>0</v>
      </c>
      <c r="AY38" s="51" t="str">
        <f t="shared" si="3"/>
        <v/>
      </c>
      <c r="AZ38" s="28">
        <f t="shared" si="0"/>
        <v>0</v>
      </c>
      <c r="BA38" s="48">
        <v>23</v>
      </c>
    </row>
    <row r="39" spans="1:53">
      <c r="A39" s="9"/>
      <c r="B39" s="9">
        <v>11</v>
      </c>
      <c r="C39" s="9" t="s">
        <v>171</v>
      </c>
      <c r="E39" s="9"/>
      <c r="F39" s="9">
        <v>4</v>
      </c>
      <c r="G39" s="9" t="s">
        <v>282</v>
      </c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0">
        <f t="shared" si="1"/>
        <v>0</v>
      </c>
      <c r="AX39" s="50">
        <f t="shared" si="2"/>
        <v>0</v>
      </c>
      <c r="AY39" s="51" t="str">
        <f t="shared" si="3"/>
        <v/>
      </c>
      <c r="AZ39" s="28">
        <f t="shared" si="0"/>
        <v>0</v>
      </c>
      <c r="BA39" s="48">
        <v>24</v>
      </c>
    </row>
    <row r="40" spans="1:53">
      <c r="A40" s="9"/>
      <c r="B40" s="9">
        <v>9</v>
      </c>
      <c r="C40" s="9" t="s">
        <v>167</v>
      </c>
      <c r="E40" s="9"/>
      <c r="F40" s="9">
        <v>17</v>
      </c>
      <c r="G40" s="9" t="s">
        <v>167</v>
      </c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0">
        <f t="shared" si="1"/>
        <v>0</v>
      </c>
      <c r="AX40" s="50">
        <f t="shared" si="2"/>
        <v>0</v>
      </c>
      <c r="AY40" s="51" t="str">
        <f t="shared" si="3"/>
        <v/>
      </c>
      <c r="AZ40" s="28">
        <f t="shared" si="0"/>
        <v>0</v>
      </c>
      <c r="BA40" s="48">
        <v>25</v>
      </c>
    </row>
    <row r="41" spans="1:53">
      <c r="A41" s="9"/>
      <c r="B41" s="9">
        <v>4</v>
      </c>
      <c r="C41" s="9" t="s">
        <v>175</v>
      </c>
      <c r="E41" s="9"/>
      <c r="F41" s="9">
        <v>16</v>
      </c>
      <c r="G41" s="9" t="s">
        <v>175</v>
      </c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0">
        <f t="shared" si="1"/>
        <v>0</v>
      </c>
      <c r="AX41" s="50">
        <f t="shared" si="2"/>
        <v>0</v>
      </c>
      <c r="AY41" s="51" t="str">
        <f t="shared" si="3"/>
        <v/>
      </c>
      <c r="AZ41" s="28">
        <f t="shared" si="0"/>
        <v>0</v>
      </c>
      <c r="BA41" s="48">
        <v>26</v>
      </c>
    </row>
    <row r="42" spans="1:53">
      <c r="A42" s="9"/>
      <c r="B42" s="9">
        <v>4</v>
      </c>
      <c r="C42" s="9" t="s">
        <v>328</v>
      </c>
      <c r="E42" s="9"/>
      <c r="F42" s="9">
        <v>11</v>
      </c>
      <c r="G42" s="9" t="s">
        <v>544</v>
      </c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0">
        <f t="shared" si="1"/>
        <v>0</v>
      </c>
      <c r="AX42" s="50">
        <f t="shared" si="2"/>
        <v>0</v>
      </c>
      <c r="AY42" s="51" t="str">
        <f t="shared" si="3"/>
        <v/>
      </c>
      <c r="AZ42" s="28">
        <f t="shared" si="0"/>
        <v>0</v>
      </c>
      <c r="BA42" s="48">
        <v>27</v>
      </c>
    </row>
    <row r="43" spans="1:53">
      <c r="A43" s="9"/>
      <c r="B43" s="9">
        <v>11</v>
      </c>
      <c r="C43" s="9" t="s">
        <v>431</v>
      </c>
      <c r="E43" s="9"/>
      <c r="F43" s="9">
        <v>10</v>
      </c>
      <c r="G43" s="9" t="s">
        <v>329</v>
      </c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0">
        <f t="shared" si="1"/>
        <v>0</v>
      </c>
      <c r="AX43" s="50">
        <f t="shared" si="2"/>
        <v>0</v>
      </c>
      <c r="AY43" s="51" t="str">
        <f t="shared" si="3"/>
        <v/>
      </c>
      <c r="AZ43" s="28">
        <f t="shared" si="0"/>
        <v>0</v>
      </c>
      <c r="BA43" s="48">
        <v>28</v>
      </c>
    </row>
    <row r="44" spans="1:53">
      <c r="A44" s="9"/>
      <c r="B44" s="9">
        <v>15</v>
      </c>
      <c r="C44" s="9" t="s">
        <v>547</v>
      </c>
      <c r="E44" s="9"/>
      <c r="F44" s="9">
        <v>17</v>
      </c>
      <c r="G44" s="9" t="s">
        <v>433</v>
      </c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2"/>
      <c r="AX44" s="52"/>
      <c r="AY44" s="53"/>
      <c r="AZ44" s="26"/>
    </row>
    <row r="45" spans="1:53">
      <c r="A45" s="9"/>
      <c r="B45" s="9">
        <v>12</v>
      </c>
      <c r="C45" s="9" t="s">
        <v>432</v>
      </c>
      <c r="E45" s="9"/>
      <c r="F45" s="9">
        <v>4</v>
      </c>
      <c r="G45" s="9" t="s">
        <v>177</v>
      </c>
      <c r="I45" s="34" t="s">
        <v>411</v>
      </c>
      <c r="J45" s="4">
        <f>SUM(J14:J43)</f>
        <v>2</v>
      </c>
      <c r="K45" s="4">
        <f t="shared" ref="K45:AU45" si="4">SUM(K14:K43)</f>
        <v>0</v>
      </c>
      <c r="L45" s="4">
        <f t="shared" si="4"/>
        <v>3</v>
      </c>
      <c r="M45" s="4">
        <f t="shared" si="4"/>
        <v>1</v>
      </c>
      <c r="N45" s="4">
        <f t="shared" si="4"/>
        <v>0</v>
      </c>
      <c r="O45" s="4">
        <f t="shared" si="4"/>
        <v>1</v>
      </c>
      <c r="P45" s="4"/>
      <c r="Q45" s="5">
        <f t="shared" si="4"/>
        <v>5</v>
      </c>
      <c r="R45" s="5">
        <f t="shared" si="4"/>
        <v>9</v>
      </c>
      <c r="S45" s="5">
        <f t="shared" si="4"/>
        <v>0</v>
      </c>
      <c r="T45" s="5">
        <f t="shared" si="4"/>
        <v>2</v>
      </c>
      <c r="U45" s="5">
        <f t="shared" si="4"/>
        <v>12</v>
      </c>
      <c r="V45" s="5">
        <f t="shared" si="4"/>
        <v>0</v>
      </c>
      <c r="W45" s="5"/>
      <c r="X45" s="6">
        <f t="shared" si="4"/>
        <v>6</v>
      </c>
      <c r="Y45" s="6">
        <f t="shared" si="4"/>
        <v>0</v>
      </c>
      <c r="Z45" s="6">
        <f t="shared" si="4"/>
        <v>21</v>
      </c>
      <c r="AA45" s="6">
        <f t="shared" si="4"/>
        <v>8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3</v>
      </c>
      <c r="AH45" s="7">
        <f t="shared" si="4"/>
        <v>0</v>
      </c>
      <c r="AI45" s="7">
        <f t="shared" si="4"/>
        <v>6</v>
      </c>
      <c r="AJ45" s="7">
        <f t="shared" si="4"/>
        <v>5</v>
      </c>
      <c r="AK45" s="7">
        <f t="shared" si="4"/>
        <v>10</v>
      </c>
      <c r="AL45" s="7">
        <f t="shared" si="4"/>
        <v>0</v>
      </c>
      <c r="AM45" s="7">
        <f t="shared" si="4"/>
        <v>0</v>
      </c>
      <c r="AN45" s="7">
        <f t="shared" si="4"/>
        <v>10</v>
      </c>
      <c r="AO45" s="7">
        <f t="shared" si="4"/>
        <v>3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4</v>
      </c>
      <c r="AU45" s="8">
        <f t="shared" si="4"/>
        <v>0</v>
      </c>
      <c r="AV45" s="17"/>
      <c r="AW45" s="50">
        <f t="shared" ref="AW45:AX45" si="5">SUM(AW14:AW43)</f>
        <v>6</v>
      </c>
      <c r="AX45" s="50">
        <f t="shared" si="5"/>
        <v>28</v>
      </c>
      <c r="AY45" s="51">
        <f>AW45/(AW45+AX45)</f>
        <v>0.17647058823529413</v>
      </c>
      <c r="AZ45" s="28">
        <f>SUM(AZ14:AZ43)</f>
        <v>7</v>
      </c>
    </row>
    <row r="46" spans="1:53">
      <c r="A46" s="9"/>
      <c r="B46" s="9">
        <v>1</v>
      </c>
      <c r="C46" s="9" t="s">
        <v>329</v>
      </c>
      <c r="E46" s="9"/>
      <c r="F46" s="9">
        <v>16</v>
      </c>
      <c r="G46" s="9" t="s">
        <v>171</v>
      </c>
    </row>
    <row r="47" spans="1:53">
      <c r="A47" s="9"/>
      <c r="B47" s="9">
        <v>16</v>
      </c>
      <c r="C47" s="9" t="s">
        <v>433</v>
      </c>
      <c r="E47" s="9"/>
      <c r="F47" s="9">
        <v>16</v>
      </c>
      <c r="G47" s="9" t="s">
        <v>242</v>
      </c>
    </row>
    <row r="48" spans="1:53">
      <c r="A48" s="9"/>
      <c r="B48" s="9">
        <v>4</v>
      </c>
      <c r="C48" s="9" t="s">
        <v>328</v>
      </c>
      <c r="E48" s="9"/>
      <c r="F48" s="9">
        <v>17</v>
      </c>
      <c r="G48" s="9" t="s">
        <v>433</v>
      </c>
      <c r="I48" s="45"/>
      <c r="J48" s="45"/>
      <c r="X48" s="44" t="s">
        <v>453</v>
      </c>
      <c r="AB48" s="147">
        <f>X45</f>
        <v>6</v>
      </c>
      <c r="AC48" s="147"/>
    </row>
    <row r="49" spans="1:48">
      <c r="A49" s="9"/>
      <c r="B49" s="9">
        <v>4</v>
      </c>
      <c r="C49" s="9" t="s">
        <v>322</v>
      </c>
      <c r="E49" s="9"/>
      <c r="F49" s="9">
        <v>4</v>
      </c>
      <c r="G49" s="9" t="s">
        <v>325</v>
      </c>
      <c r="I49" s="49"/>
      <c r="J49" s="49"/>
      <c r="X49" s="44" t="s">
        <v>341</v>
      </c>
      <c r="AB49" s="147">
        <f>L45</f>
        <v>3</v>
      </c>
      <c r="AC49" s="147"/>
    </row>
    <row r="50" spans="1:48">
      <c r="A50" s="9"/>
      <c r="B50" s="9">
        <v>1</v>
      </c>
      <c r="C50" s="9" t="s">
        <v>329</v>
      </c>
      <c r="E50" s="9"/>
      <c r="F50" s="9">
        <v>11</v>
      </c>
      <c r="G50" s="9" t="s">
        <v>330</v>
      </c>
      <c r="I50" s="45"/>
      <c r="J50" s="45"/>
      <c r="K50" s="59"/>
      <c r="X50" s="44" t="s">
        <v>342</v>
      </c>
      <c r="AB50" s="146">
        <f>AB49/AB48</f>
        <v>0.5</v>
      </c>
      <c r="AC50" s="146"/>
    </row>
    <row r="51" spans="1:48">
      <c r="A51" s="9"/>
      <c r="B51" s="9">
        <v>11</v>
      </c>
      <c r="C51" s="9" t="s">
        <v>329</v>
      </c>
      <c r="E51" s="9"/>
      <c r="F51" s="9">
        <v>9</v>
      </c>
      <c r="G51" s="9" t="s">
        <v>171</v>
      </c>
      <c r="AV51" s="58"/>
    </row>
    <row r="52" spans="1:48">
      <c r="A52" s="9"/>
      <c r="B52" s="9">
        <v>17</v>
      </c>
      <c r="C52" s="9" t="s">
        <v>280</v>
      </c>
      <c r="E52" s="9"/>
      <c r="F52" s="9">
        <v>16</v>
      </c>
      <c r="G52" s="9" t="s">
        <v>282</v>
      </c>
      <c r="AV52" s="58"/>
    </row>
    <row r="53" spans="1:48">
      <c r="A53" s="9"/>
      <c r="B53" s="9">
        <v>4</v>
      </c>
      <c r="C53" s="9" t="s">
        <v>175</v>
      </c>
      <c r="E53" s="9"/>
      <c r="F53" s="9">
        <v>4</v>
      </c>
      <c r="G53" s="9" t="s">
        <v>340</v>
      </c>
      <c r="I53" s="148" t="s">
        <v>412</v>
      </c>
      <c r="J53" s="148"/>
      <c r="K53" s="148" t="s">
        <v>413</v>
      </c>
      <c r="L53" s="148"/>
      <c r="AV53" s="58"/>
    </row>
    <row r="54" spans="1:48">
      <c r="A54" s="9"/>
      <c r="B54" s="9">
        <v>17</v>
      </c>
      <c r="C54" s="9" t="s">
        <v>434</v>
      </c>
      <c r="E54" s="9"/>
      <c r="F54" s="9">
        <v>1</v>
      </c>
      <c r="G54" s="9" t="s">
        <v>243</v>
      </c>
      <c r="AV54" s="58"/>
    </row>
    <row r="55" spans="1:48">
      <c r="A55" s="9"/>
      <c r="B55" s="9">
        <v>18</v>
      </c>
      <c r="C55" s="9" t="s">
        <v>171</v>
      </c>
      <c r="E55" s="9"/>
      <c r="F55" s="9"/>
      <c r="G55" s="9"/>
      <c r="AV55" s="58"/>
    </row>
    <row r="56" spans="1:48">
      <c r="A56" s="9"/>
      <c r="B56" s="9">
        <v>18</v>
      </c>
      <c r="C56" s="9" t="s">
        <v>167</v>
      </c>
      <c r="E56" s="9"/>
      <c r="F56" s="9"/>
      <c r="G56" s="9"/>
      <c r="I56" s="45"/>
      <c r="J56" s="45"/>
      <c r="K56" s="45"/>
      <c r="L56" s="45"/>
      <c r="AV56" s="58"/>
    </row>
    <row r="57" spans="1:48">
      <c r="A57" s="9"/>
      <c r="B57" s="9">
        <v>19</v>
      </c>
      <c r="C57" s="9" t="s">
        <v>432</v>
      </c>
      <c r="E57" s="9"/>
      <c r="F57" s="9"/>
      <c r="G57" s="9"/>
      <c r="I57" s="45"/>
      <c r="J57" s="45"/>
      <c r="K57" s="45"/>
      <c r="L57" s="45"/>
      <c r="AV57" s="58"/>
    </row>
    <row r="58" spans="1:48">
      <c r="A58" s="9"/>
      <c r="B58" s="9">
        <v>1</v>
      </c>
      <c r="C58" s="9" t="s">
        <v>282</v>
      </c>
      <c r="E58" s="9"/>
      <c r="F58" s="9"/>
      <c r="G58" s="9"/>
      <c r="I58" s="45"/>
      <c r="J58" s="45"/>
      <c r="K58" s="45"/>
      <c r="L58" s="45"/>
      <c r="AV58" s="58"/>
    </row>
    <row r="59" spans="1:48">
      <c r="A59" s="9"/>
      <c r="B59" s="9">
        <v>19</v>
      </c>
      <c r="C59" s="9" t="s">
        <v>167</v>
      </c>
      <c r="E59" s="9"/>
      <c r="F59" s="9"/>
      <c r="G59" s="9"/>
      <c r="AV59" s="58"/>
    </row>
    <row r="60" spans="1:48">
      <c r="A60" s="9"/>
      <c r="B60" s="9">
        <v>7</v>
      </c>
      <c r="C60" s="9" t="s">
        <v>435</v>
      </c>
      <c r="E60" s="9"/>
      <c r="F60" s="9"/>
      <c r="G60" s="9"/>
      <c r="AV60" s="58"/>
    </row>
    <row r="61" spans="1:48">
      <c r="A61" s="9"/>
      <c r="B61" s="9"/>
      <c r="C61" s="9"/>
      <c r="E61" s="9"/>
      <c r="F61" s="9"/>
      <c r="G61" s="9"/>
      <c r="AV61" s="58"/>
    </row>
    <row r="62" spans="1:48">
      <c r="A62" s="9"/>
      <c r="B62" s="9"/>
      <c r="C62" s="9"/>
      <c r="E62" s="9"/>
      <c r="F62" s="9"/>
      <c r="G62" s="9"/>
      <c r="AV62" s="58"/>
    </row>
    <row r="63" spans="1:48">
      <c r="A63" s="9"/>
      <c r="B63" s="9"/>
      <c r="C63" s="9"/>
      <c r="E63" s="9"/>
      <c r="F63" s="9"/>
      <c r="G63" s="9"/>
      <c r="AV63" s="58"/>
    </row>
    <row r="64" spans="1:48">
      <c r="A64" s="9"/>
      <c r="B64" s="9"/>
      <c r="C64" s="9"/>
      <c r="E64" s="9"/>
      <c r="F64" s="9"/>
      <c r="G64" s="9"/>
      <c r="AV64" s="58"/>
    </row>
    <row r="65" spans="1:48">
      <c r="A65" s="9"/>
      <c r="B65" s="9"/>
      <c r="C65" s="9"/>
      <c r="E65" s="9"/>
      <c r="F65" s="9"/>
      <c r="G65" s="9"/>
      <c r="AV65" s="58"/>
    </row>
    <row r="66" spans="1:48">
      <c r="A66" s="9"/>
      <c r="B66" s="9"/>
      <c r="C66" s="9"/>
      <c r="E66" s="9"/>
      <c r="F66" s="9"/>
      <c r="G66" s="9"/>
    </row>
    <row r="67" spans="1:48">
      <c r="A67" s="9"/>
      <c r="B67" s="9"/>
      <c r="C67" s="9"/>
      <c r="E67" s="9"/>
      <c r="F67" s="9"/>
      <c r="G67" s="9"/>
    </row>
    <row r="68" spans="1:48">
      <c r="A68" s="9"/>
      <c r="B68" s="9"/>
      <c r="C68" s="9"/>
      <c r="E68" s="9"/>
      <c r="F68" s="9"/>
      <c r="G68" s="9"/>
    </row>
    <row r="69" spans="1:48">
      <c r="A69" s="9"/>
      <c r="B69" s="9"/>
      <c r="C69" s="9"/>
      <c r="E69" s="9"/>
      <c r="F69" s="9"/>
      <c r="G69" s="9"/>
    </row>
    <row r="70" spans="1:48">
      <c r="A70" s="9"/>
      <c r="B70" s="9"/>
      <c r="C70" s="9"/>
      <c r="E70" s="9"/>
      <c r="F70" s="9"/>
      <c r="G70" s="9"/>
    </row>
    <row r="71" spans="1:48">
      <c r="A71" s="9"/>
      <c r="B71" s="9"/>
      <c r="C71" s="9"/>
      <c r="E71" s="9"/>
      <c r="F71" s="9"/>
      <c r="G71" s="9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A71"/>
  <sheetViews>
    <sheetView workbookViewId="0">
      <selection activeCell="J45" sqref="J45:AY45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58" customWidth="1"/>
    <col min="16" max="16" width="0.85546875" style="58" customWidth="1"/>
    <col min="17" max="22" width="4.140625" style="58" customWidth="1"/>
    <col min="23" max="23" width="0.85546875" style="58" customWidth="1"/>
    <col min="24" max="30" width="4.140625" style="58" customWidth="1"/>
    <col min="31" max="31" width="0.85546875" style="58" customWidth="1"/>
    <col min="32" max="41" width="4.140625" style="58" customWidth="1"/>
    <col min="42" max="42" width="0.85546875" style="58" customWidth="1"/>
    <col min="43" max="47" width="4.140625" style="58" customWidth="1"/>
    <col min="48" max="48" width="0.85546875" style="45" customWidth="1"/>
    <col min="49" max="50" width="6.7109375" style="58" customWidth="1"/>
    <col min="51" max="51" width="6.7109375" style="59" customWidth="1"/>
    <col min="52" max="52" width="5.7109375" style="58" customWidth="1"/>
    <col min="53" max="53" width="5.7109375" style="45" customWidth="1"/>
    <col min="54" max="16384" width="10.7109375" style="45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345</v>
      </c>
      <c r="J1" s="149"/>
      <c r="K1" s="150">
        <v>20190302.199999999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9">
        <v>1</v>
      </c>
      <c r="B2" s="9">
        <v>4</v>
      </c>
      <c r="C2" s="9" t="s">
        <v>120</v>
      </c>
      <c r="E2" s="9">
        <v>3</v>
      </c>
      <c r="F2" s="9">
        <v>12</v>
      </c>
      <c r="G2" s="9" t="s">
        <v>120</v>
      </c>
      <c r="I2" s="149" t="s">
        <v>554</v>
      </c>
      <c r="J2" s="149"/>
      <c r="K2" s="150" t="s">
        <v>292</v>
      </c>
      <c r="L2" s="150"/>
      <c r="M2" s="150"/>
      <c r="Q2" s="137" t="s">
        <v>149</v>
      </c>
      <c r="R2" s="138"/>
      <c r="S2" s="139"/>
      <c r="T2" s="28">
        <v>12</v>
      </c>
      <c r="U2" s="19" t="str">
        <f>IF(T2&gt;T3,"W","L")</f>
        <v>W</v>
      </c>
      <c r="AF2" s="21" t="s">
        <v>439</v>
      </c>
      <c r="AG2" s="9">
        <v>1</v>
      </c>
      <c r="AH2" s="9">
        <v>10</v>
      </c>
      <c r="AI2" s="9">
        <v>16</v>
      </c>
      <c r="AJ2" s="9">
        <v>12</v>
      </c>
      <c r="AK2" s="9">
        <v>11</v>
      </c>
      <c r="AL2" s="9">
        <v>17</v>
      </c>
      <c r="AM2" s="9">
        <v>4</v>
      </c>
    </row>
    <row r="3" spans="1:53">
      <c r="A3" s="9"/>
      <c r="B3" s="9">
        <v>11</v>
      </c>
      <c r="C3" s="9" t="s">
        <v>544</v>
      </c>
      <c r="E3" s="9"/>
      <c r="F3" s="9">
        <v>16</v>
      </c>
      <c r="G3" s="9" t="s">
        <v>340</v>
      </c>
      <c r="I3" s="149" t="s">
        <v>548</v>
      </c>
      <c r="J3" s="149"/>
      <c r="K3" s="150" t="s">
        <v>291</v>
      </c>
      <c r="L3" s="150"/>
      <c r="M3" s="150"/>
      <c r="Q3" s="140" t="str">
        <f>K2</f>
        <v>Waipahu</v>
      </c>
      <c r="R3" s="141"/>
      <c r="S3" s="142"/>
      <c r="T3" s="28">
        <v>0</v>
      </c>
      <c r="U3" s="19" t="str">
        <f>IF(T2&lt;T3,"W","L")</f>
        <v>L</v>
      </c>
      <c r="AF3" s="21" t="s">
        <v>440</v>
      </c>
      <c r="AG3" s="9">
        <v>1</v>
      </c>
      <c r="AH3" s="9">
        <v>10</v>
      </c>
      <c r="AI3" s="9">
        <v>17</v>
      </c>
      <c r="AJ3" s="9">
        <v>6</v>
      </c>
      <c r="AK3" s="9">
        <v>5</v>
      </c>
      <c r="AL3" s="9">
        <v>13</v>
      </c>
      <c r="AM3" s="9">
        <v>11</v>
      </c>
    </row>
    <row r="4" spans="1:53">
      <c r="A4" s="9"/>
      <c r="B4" s="9">
        <v>4</v>
      </c>
      <c r="C4" s="9" t="s">
        <v>243</v>
      </c>
      <c r="E4" s="9"/>
      <c r="F4" s="9">
        <v>4</v>
      </c>
      <c r="G4" s="9" t="s">
        <v>240</v>
      </c>
      <c r="I4" s="149" t="s">
        <v>549</v>
      </c>
      <c r="J4" s="149"/>
      <c r="K4" s="151">
        <v>0.59722222222222221</v>
      </c>
      <c r="L4" s="150"/>
      <c r="M4" s="150"/>
      <c r="AF4" s="21" t="s">
        <v>441</v>
      </c>
      <c r="AG4" s="9">
        <v>1</v>
      </c>
      <c r="AH4" s="9">
        <v>7</v>
      </c>
      <c r="AI4" s="9">
        <v>4</v>
      </c>
      <c r="AJ4" s="9">
        <v>25</v>
      </c>
      <c r="AK4" s="9">
        <v>16</v>
      </c>
      <c r="AL4" s="9">
        <v>12</v>
      </c>
      <c r="AM4" s="9">
        <v>22</v>
      </c>
    </row>
    <row r="5" spans="1:53">
      <c r="A5" s="9"/>
      <c r="B5" s="9">
        <v>4</v>
      </c>
      <c r="C5" s="9" t="s">
        <v>346</v>
      </c>
      <c r="E5" s="9"/>
      <c r="F5" s="9">
        <v>25</v>
      </c>
      <c r="G5" s="9" t="s">
        <v>171</v>
      </c>
      <c r="AF5" s="21" t="s">
        <v>442</v>
      </c>
      <c r="AG5" s="9">
        <v>1</v>
      </c>
      <c r="AH5" s="9">
        <v>18</v>
      </c>
      <c r="AI5" s="9">
        <v>25</v>
      </c>
      <c r="AJ5" s="9">
        <v>7</v>
      </c>
      <c r="AK5" s="9">
        <v>22</v>
      </c>
      <c r="AL5" s="9">
        <v>19</v>
      </c>
      <c r="AM5" s="9">
        <v>13</v>
      </c>
    </row>
    <row r="6" spans="1:53">
      <c r="A6" s="9"/>
      <c r="B6" s="9">
        <v>16</v>
      </c>
      <c r="C6" s="9" t="s">
        <v>282</v>
      </c>
      <c r="E6" s="9"/>
      <c r="F6" s="9">
        <v>7</v>
      </c>
      <c r="G6" s="9" t="s">
        <v>346</v>
      </c>
      <c r="AF6" s="21" t="s">
        <v>443</v>
      </c>
      <c r="AG6" s="9"/>
      <c r="AH6" s="9"/>
      <c r="AI6" s="9"/>
      <c r="AJ6" s="9"/>
      <c r="AK6" s="9"/>
      <c r="AL6" s="9"/>
      <c r="AM6" s="9"/>
    </row>
    <row r="7" spans="1:53">
      <c r="A7" s="9"/>
      <c r="B7" s="9">
        <v>4</v>
      </c>
      <c r="C7" s="9" t="s">
        <v>346</v>
      </c>
      <c r="E7" s="9"/>
      <c r="F7" s="9">
        <v>1</v>
      </c>
      <c r="G7" s="9" t="s">
        <v>329</v>
      </c>
      <c r="AF7" s="21" t="s">
        <v>444</v>
      </c>
      <c r="AG7" s="9"/>
      <c r="AH7" s="9"/>
      <c r="AI7" s="9"/>
      <c r="AJ7" s="9"/>
      <c r="AK7" s="9"/>
      <c r="AL7" s="9"/>
      <c r="AM7" s="9"/>
    </row>
    <row r="8" spans="1:53">
      <c r="A8" s="9"/>
      <c r="B8" s="9">
        <v>4</v>
      </c>
      <c r="C8" s="9" t="s">
        <v>244</v>
      </c>
      <c r="E8" s="9"/>
      <c r="F8" s="9">
        <v>7</v>
      </c>
      <c r="G8" s="9" t="s">
        <v>544</v>
      </c>
      <c r="AF8" s="22" t="s">
        <v>445</v>
      </c>
      <c r="AG8" s="9"/>
      <c r="AH8" s="9"/>
      <c r="AI8" s="9"/>
      <c r="AJ8" s="9"/>
      <c r="AK8" s="9"/>
      <c r="AL8" s="9"/>
      <c r="AM8" s="9"/>
    </row>
    <row r="9" spans="1:53">
      <c r="A9" s="9"/>
      <c r="B9" s="9">
        <v>11</v>
      </c>
      <c r="C9" s="9" t="s">
        <v>346</v>
      </c>
      <c r="E9" s="9"/>
      <c r="F9" s="9">
        <v>1</v>
      </c>
      <c r="G9" s="9" t="s">
        <v>247</v>
      </c>
    </row>
    <row r="10" spans="1:53">
      <c r="A10" s="9"/>
      <c r="B10" s="9">
        <v>1</v>
      </c>
      <c r="C10" s="9" t="s">
        <v>329</v>
      </c>
      <c r="E10" s="9"/>
      <c r="F10" s="9">
        <v>1</v>
      </c>
      <c r="G10" s="9" t="s">
        <v>282</v>
      </c>
    </row>
    <row r="11" spans="1:53">
      <c r="A11" s="9"/>
      <c r="B11" s="9">
        <v>2</v>
      </c>
      <c r="C11" s="9" t="s">
        <v>280</v>
      </c>
      <c r="E11" s="9"/>
      <c r="F11" s="9">
        <v>2</v>
      </c>
      <c r="G11" s="9" t="s">
        <v>171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W11" s="45"/>
      <c r="AX11" s="45"/>
      <c r="AY11" s="45"/>
      <c r="AZ11" s="45"/>
    </row>
    <row r="12" spans="1:53">
      <c r="A12" s="9"/>
      <c r="B12" s="9">
        <v>9</v>
      </c>
      <c r="C12" s="9" t="s">
        <v>331</v>
      </c>
      <c r="E12" s="9"/>
      <c r="F12" s="9">
        <v>1</v>
      </c>
      <c r="G12" s="9" t="s">
        <v>248</v>
      </c>
      <c r="I12" s="58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0" t="s">
        <v>124</v>
      </c>
      <c r="AX12" s="50" t="s">
        <v>139</v>
      </c>
      <c r="AY12" s="51" t="s">
        <v>137</v>
      </c>
      <c r="AZ12" s="28" t="s">
        <v>140</v>
      </c>
    </row>
    <row r="13" spans="1:53">
      <c r="A13" s="9"/>
      <c r="B13" s="9">
        <v>19</v>
      </c>
      <c r="C13" s="9" t="s">
        <v>282</v>
      </c>
      <c r="E13" s="9"/>
      <c r="F13" s="9">
        <v>13</v>
      </c>
      <c r="G13" s="9" t="s">
        <v>171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2"/>
      <c r="AX13" s="52"/>
      <c r="AY13" s="53"/>
      <c r="AZ13" s="26"/>
    </row>
    <row r="14" spans="1:53">
      <c r="A14" s="9"/>
      <c r="B14" s="9">
        <v>2</v>
      </c>
      <c r="C14" s="9" t="s">
        <v>433</v>
      </c>
      <c r="E14" s="9"/>
      <c r="F14" s="9">
        <v>1</v>
      </c>
      <c r="G14" s="9" t="s">
        <v>329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9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0">
        <f>SUM(J14:M14)</f>
        <v>0</v>
      </c>
      <c r="AX14" s="50">
        <f>SUM(Q14:V14)</f>
        <v>0</v>
      </c>
      <c r="AY14" s="51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9"/>
      <c r="B15" s="9">
        <v>9</v>
      </c>
      <c r="C15" s="9" t="s">
        <v>245</v>
      </c>
      <c r="E15" s="9">
        <v>4</v>
      </c>
      <c r="F15" s="9">
        <v>18</v>
      </c>
      <c r="G15" s="9" t="s">
        <v>249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0">
        <f t="shared" ref="AW15:AW43" si="1">SUM(J15:M15)</f>
        <v>0</v>
      </c>
      <c r="AX15" s="50">
        <f t="shared" ref="AX15:AX43" si="2">SUM(Q15:V15)</f>
        <v>0</v>
      </c>
      <c r="AY15" s="51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9"/>
      <c r="B16" s="9">
        <v>9</v>
      </c>
      <c r="C16" s="9" t="s">
        <v>171</v>
      </c>
      <c r="E16" s="9"/>
      <c r="F16" s="9">
        <v>13</v>
      </c>
      <c r="G16" s="9" t="s">
        <v>171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0">
        <f t="shared" si="1"/>
        <v>0</v>
      </c>
      <c r="AX16" s="50">
        <f t="shared" si="2"/>
        <v>0</v>
      </c>
      <c r="AY16" s="51" t="str">
        <f t="shared" si="3"/>
        <v/>
      </c>
      <c r="AZ16" s="28">
        <f t="shared" si="0"/>
        <v>0</v>
      </c>
      <c r="BA16" s="48" t="s">
        <v>410</v>
      </c>
    </row>
    <row r="17" spans="1:53">
      <c r="A17" s="9"/>
      <c r="B17" s="9">
        <v>2</v>
      </c>
      <c r="C17" s="9" t="s">
        <v>340</v>
      </c>
      <c r="E17" s="9"/>
      <c r="F17" s="9">
        <v>19</v>
      </c>
      <c r="G17" s="9" t="s">
        <v>329</v>
      </c>
      <c r="I17" s="23">
        <v>2</v>
      </c>
      <c r="J17" s="4">
        <f>COUNTIFS(($B$2:$B$71):($F$2:$F$71),I17,($C$2:$C$71):($G$2:$G$71),$J$12)</f>
        <v>1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2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1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1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0">
        <f t="shared" si="1"/>
        <v>1</v>
      </c>
      <c r="AX17" s="50">
        <f t="shared" si="2"/>
        <v>3</v>
      </c>
      <c r="AY17" s="51">
        <f t="shared" si="3"/>
        <v>0.25</v>
      </c>
      <c r="AZ17" s="28">
        <f t="shared" si="0"/>
        <v>0</v>
      </c>
      <c r="BA17" s="48">
        <v>2</v>
      </c>
    </row>
    <row r="18" spans="1:53">
      <c r="A18" s="9"/>
      <c r="B18" s="9">
        <v>18</v>
      </c>
      <c r="C18" s="9" t="s">
        <v>282</v>
      </c>
      <c r="E18" s="9"/>
      <c r="F18" s="9">
        <v>22</v>
      </c>
      <c r="G18" s="9" t="s">
        <v>175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0">
        <f t="shared" si="1"/>
        <v>0</v>
      </c>
      <c r="AX18" s="50">
        <f t="shared" si="2"/>
        <v>0</v>
      </c>
      <c r="AY18" s="51" t="str">
        <f t="shared" si="3"/>
        <v/>
      </c>
      <c r="AZ18" s="28">
        <f t="shared" si="0"/>
        <v>0</v>
      </c>
      <c r="BA18" s="48">
        <v>3</v>
      </c>
    </row>
    <row r="19" spans="1:53">
      <c r="A19" s="9"/>
      <c r="B19" s="9">
        <v>9</v>
      </c>
      <c r="C19" s="9" t="s">
        <v>346</v>
      </c>
      <c r="E19" s="9"/>
      <c r="F19" s="9">
        <v>1</v>
      </c>
      <c r="G19" s="9" t="s">
        <v>282</v>
      </c>
      <c r="I19" s="23">
        <v>4</v>
      </c>
      <c r="J19" s="4">
        <f>COUNTIFS(($B$2:$B$71):($F$2:$F$71),I19,($C$2:$C$71):($G$2:$G$71),$J$12)</f>
        <v>2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2</v>
      </c>
      <c r="AA19" s="6">
        <f>COUNTIFS(($B$2:$B$71):($F$2:$F$71),I19,($C$2:$C$71):($G$2:$G$71),$AA$12)</f>
        <v>1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1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1</v>
      </c>
      <c r="AU19" s="8">
        <f>COUNTIFS(($B$2:$B$71):($F$2:$F$71),I19,($C$2:$C$71):($G$2:$G$71),$AU$12)</f>
        <v>0</v>
      </c>
      <c r="AV19" s="17"/>
      <c r="AW19" s="50">
        <f t="shared" si="1"/>
        <v>2</v>
      </c>
      <c r="AX19" s="50">
        <f t="shared" si="2"/>
        <v>0</v>
      </c>
      <c r="AY19" s="51">
        <f t="shared" si="3"/>
        <v>1</v>
      </c>
      <c r="AZ19" s="28">
        <f t="shared" si="0"/>
        <v>1</v>
      </c>
      <c r="BA19" s="48">
        <v>4</v>
      </c>
    </row>
    <row r="20" spans="1:53">
      <c r="A20" s="9"/>
      <c r="B20" s="9">
        <v>18</v>
      </c>
      <c r="C20" s="9" t="s">
        <v>329</v>
      </c>
      <c r="E20" s="9"/>
      <c r="F20" s="9">
        <v>22</v>
      </c>
      <c r="G20" s="9" t="s">
        <v>175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0">
        <f t="shared" si="1"/>
        <v>0</v>
      </c>
      <c r="AX20" s="50">
        <f t="shared" si="2"/>
        <v>0</v>
      </c>
      <c r="AY20" s="51" t="str">
        <f t="shared" si="3"/>
        <v/>
      </c>
      <c r="AZ20" s="28">
        <f t="shared" si="0"/>
        <v>0</v>
      </c>
      <c r="BA20" s="48">
        <v>5</v>
      </c>
    </row>
    <row r="21" spans="1:53">
      <c r="A21" s="9"/>
      <c r="B21" s="9">
        <v>19</v>
      </c>
      <c r="C21" s="9" t="s">
        <v>433</v>
      </c>
      <c r="E21" s="9"/>
      <c r="F21" s="9">
        <v>25</v>
      </c>
      <c r="G21" s="9" t="s">
        <v>35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0">
        <f t="shared" si="1"/>
        <v>0</v>
      </c>
      <c r="AX21" s="50">
        <f t="shared" si="2"/>
        <v>0</v>
      </c>
      <c r="AY21" s="51" t="str">
        <f t="shared" si="3"/>
        <v/>
      </c>
      <c r="AZ21" s="28">
        <f t="shared" si="0"/>
        <v>0</v>
      </c>
      <c r="BA21" s="48">
        <v>6</v>
      </c>
    </row>
    <row r="22" spans="1:53">
      <c r="A22" s="9"/>
      <c r="B22" s="9">
        <v>9</v>
      </c>
      <c r="C22" s="9" t="s">
        <v>346</v>
      </c>
      <c r="E22" s="9"/>
      <c r="F22" s="9">
        <v>25</v>
      </c>
      <c r="G22" s="9" t="s">
        <v>171</v>
      </c>
      <c r="I22" s="23">
        <v>7</v>
      </c>
      <c r="J22" s="4">
        <f>COUNTIFS(($B$2:$B$71):($F$2:$F$71),I22,($C$2:$C$71):($G$2:$G$71),$J$12)</f>
        <v>2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1</v>
      </c>
      <c r="Y22" s="6">
        <f>COUNTIFS(($B$2:$B$71):($F$2:$F$71),I22,($C$2:$C$71):($G$2:$G$71),$Y$12)</f>
        <v>0</v>
      </c>
      <c r="Z22" s="6">
        <f>COUNTIFS(($B$2:$B$71):($F$2:$F$71),I22,($C$2:$C$71):($G$2:$G$71),$Z$12)</f>
        <v>1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0">
        <f t="shared" si="1"/>
        <v>2</v>
      </c>
      <c r="AX22" s="50">
        <f t="shared" si="2"/>
        <v>0</v>
      </c>
      <c r="AY22" s="51">
        <f t="shared" si="3"/>
        <v>1</v>
      </c>
      <c r="AZ22" s="28">
        <f t="shared" si="0"/>
        <v>0</v>
      </c>
      <c r="BA22" s="48">
        <v>7</v>
      </c>
    </row>
    <row r="23" spans="1:53">
      <c r="A23" s="9">
        <v>2</v>
      </c>
      <c r="B23" s="9">
        <v>10</v>
      </c>
      <c r="C23" s="9" t="s">
        <v>120</v>
      </c>
      <c r="E23" s="9"/>
      <c r="F23" s="9">
        <v>11</v>
      </c>
      <c r="G23" s="9" t="s">
        <v>171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0">
        <f t="shared" si="1"/>
        <v>0</v>
      </c>
      <c r="AX23" s="50">
        <f t="shared" si="2"/>
        <v>0</v>
      </c>
      <c r="AY23" s="51" t="str">
        <f t="shared" si="3"/>
        <v/>
      </c>
      <c r="AZ23" s="28">
        <f t="shared" si="0"/>
        <v>0</v>
      </c>
      <c r="BA23" s="48">
        <v>8</v>
      </c>
    </row>
    <row r="24" spans="1:53">
      <c r="A24" s="9"/>
      <c r="B24" s="9">
        <v>11</v>
      </c>
      <c r="C24" s="9" t="s">
        <v>340</v>
      </c>
      <c r="E24" s="9"/>
      <c r="F24" s="9">
        <v>11</v>
      </c>
      <c r="G24" s="9" t="s">
        <v>36</v>
      </c>
      <c r="I24" s="23">
        <v>9</v>
      </c>
      <c r="J24" s="4">
        <f>COUNTIFS(($B$2:$B$71):($F$2:$F$71),I24,($C$2:$C$71):($G$2:$G$71),$J$12)</f>
        <v>2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1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1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1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0">
        <f t="shared" si="1"/>
        <v>2</v>
      </c>
      <c r="AX24" s="50">
        <f t="shared" si="2"/>
        <v>0</v>
      </c>
      <c r="AY24" s="51">
        <f t="shared" si="3"/>
        <v>1</v>
      </c>
      <c r="AZ24" s="28">
        <f t="shared" si="0"/>
        <v>0</v>
      </c>
      <c r="BA24" s="48">
        <v>9</v>
      </c>
    </row>
    <row r="25" spans="1:53">
      <c r="A25" s="9"/>
      <c r="B25" s="9">
        <v>17</v>
      </c>
      <c r="C25" s="9" t="s">
        <v>175</v>
      </c>
      <c r="E25" s="9"/>
      <c r="F25" s="9">
        <v>2</v>
      </c>
      <c r="G25" s="9" t="s">
        <v>346</v>
      </c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1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1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1</v>
      </c>
      <c r="AU25" s="8">
        <f>COUNTIFS(($B$2:$B$71):($F$2:$F$71),I25,($C$2:$C$71):($G$2:$G$71),$AU$12)</f>
        <v>0</v>
      </c>
      <c r="AV25" s="17"/>
      <c r="AW25" s="50">
        <f t="shared" si="1"/>
        <v>0</v>
      </c>
      <c r="AX25" s="50">
        <f t="shared" si="2"/>
        <v>1</v>
      </c>
      <c r="AY25" s="51">
        <f t="shared" si="3"/>
        <v>0</v>
      </c>
      <c r="AZ25" s="28">
        <f t="shared" si="0"/>
        <v>1</v>
      </c>
      <c r="BA25" s="48">
        <v>10</v>
      </c>
    </row>
    <row r="26" spans="1:53">
      <c r="A26" s="9"/>
      <c r="B26" s="9">
        <v>1</v>
      </c>
      <c r="C26" s="9" t="s">
        <v>282</v>
      </c>
      <c r="E26" s="9"/>
      <c r="F26" s="9">
        <v>4</v>
      </c>
      <c r="G26" s="9" t="s">
        <v>547</v>
      </c>
      <c r="I26" s="23">
        <v>11</v>
      </c>
      <c r="J26" s="4">
        <f>COUNTIFS(($B$2:$B$71):($F$2:$F$71),I26,($C$2:$C$71):($G$2:$G$71),$J$12)</f>
        <v>4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1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1</v>
      </c>
      <c r="Y26" s="6">
        <f>COUNTIFS(($B$2:$B$71):($F$2:$F$71),I26,($C$2:$C$71):($G$2:$G$71),$Y$12)</f>
        <v>0</v>
      </c>
      <c r="Z26" s="6">
        <f>COUNTIFS(($B$2:$B$71):($F$2:$F$71),I26,($C$2:$C$71):($G$2:$G$71),$Z$12)</f>
        <v>1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1</v>
      </c>
      <c r="AK26" s="7">
        <f>COUNTIFS(($B$2:$B$71):($F$2:$F$71),I26,($C$2:$C$71):($G$2:$G$71),$AK$12)</f>
        <v>1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0">
        <f t="shared" si="1"/>
        <v>4</v>
      </c>
      <c r="AX26" s="50">
        <f t="shared" si="2"/>
        <v>1</v>
      </c>
      <c r="AY26" s="51">
        <f t="shared" si="3"/>
        <v>0.8</v>
      </c>
      <c r="AZ26" s="28">
        <f t="shared" si="0"/>
        <v>1</v>
      </c>
      <c r="BA26" s="48">
        <v>11</v>
      </c>
    </row>
    <row r="27" spans="1:53">
      <c r="A27" s="9"/>
      <c r="B27" s="9">
        <v>17</v>
      </c>
      <c r="C27" s="9" t="s">
        <v>346</v>
      </c>
      <c r="E27" s="9"/>
      <c r="F27" s="9">
        <v>10</v>
      </c>
      <c r="G27" s="9" t="s">
        <v>282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1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1</v>
      </c>
      <c r="AU27" s="8">
        <f>COUNTIFS(($B$2:$B$71):($F$2:$F$71),I27,($C$2:$C$71):($G$2:$G$71),$AU$12)</f>
        <v>0</v>
      </c>
      <c r="AV27" s="17"/>
      <c r="AW27" s="50">
        <f t="shared" si="1"/>
        <v>0</v>
      </c>
      <c r="AX27" s="50">
        <f t="shared" si="2"/>
        <v>1</v>
      </c>
      <c r="AY27" s="51">
        <f t="shared" si="3"/>
        <v>0</v>
      </c>
      <c r="AZ27" s="28">
        <f t="shared" si="0"/>
        <v>1</v>
      </c>
      <c r="BA27" s="48">
        <v>12</v>
      </c>
    </row>
    <row r="28" spans="1:53">
      <c r="A28" s="9"/>
      <c r="B28" s="9">
        <v>17</v>
      </c>
      <c r="C28" s="9" t="s">
        <v>329</v>
      </c>
      <c r="E28" s="9"/>
      <c r="F28" s="9">
        <v>10</v>
      </c>
      <c r="G28" s="9" t="s">
        <v>280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2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0">
        <f t="shared" si="1"/>
        <v>0</v>
      </c>
      <c r="AX28" s="50">
        <f t="shared" si="2"/>
        <v>0</v>
      </c>
      <c r="AY28" s="51" t="str">
        <f t="shared" si="3"/>
        <v/>
      </c>
      <c r="AZ28" s="28">
        <f t="shared" si="0"/>
        <v>0</v>
      </c>
      <c r="BA28" s="48">
        <v>13</v>
      </c>
    </row>
    <row r="29" spans="1:53">
      <c r="A29" s="9"/>
      <c r="B29" s="9">
        <v>11</v>
      </c>
      <c r="C29" s="9" t="s">
        <v>346</v>
      </c>
      <c r="E29" s="9"/>
      <c r="F29" s="9"/>
      <c r="G29" s="9"/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0">
        <f t="shared" si="1"/>
        <v>0</v>
      </c>
      <c r="AX29" s="50">
        <f t="shared" si="2"/>
        <v>0</v>
      </c>
      <c r="AY29" s="51" t="str">
        <f t="shared" si="3"/>
        <v/>
      </c>
      <c r="AZ29" s="28">
        <f t="shared" si="0"/>
        <v>0</v>
      </c>
      <c r="BA29" s="48">
        <v>14</v>
      </c>
    </row>
    <row r="30" spans="1:53">
      <c r="A30" s="9"/>
      <c r="B30" s="9">
        <v>1</v>
      </c>
      <c r="C30" s="9" t="s">
        <v>282</v>
      </c>
      <c r="E30" s="9"/>
      <c r="F30" s="9"/>
      <c r="G30" s="9"/>
      <c r="I30" s="23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0">
        <f t="shared" si="1"/>
        <v>0</v>
      </c>
      <c r="AX30" s="50">
        <f t="shared" si="2"/>
        <v>0</v>
      </c>
      <c r="AY30" s="51" t="str">
        <f t="shared" si="3"/>
        <v/>
      </c>
      <c r="AZ30" s="28">
        <f t="shared" si="0"/>
        <v>0</v>
      </c>
      <c r="BA30" s="48">
        <v>15</v>
      </c>
    </row>
    <row r="31" spans="1:53">
      <c r="A31" s="9"/>
      <c r="B31" s="9">
        <v>11</v>
      </c>
      <c r="C31" s="9" t="s">
        <v>169</v>
      </c>
      <c r="E31" s="9"/>
      <c r="F31" s="9"/>
      <c r="G31" s="9"/>
      <c r="I31" s="23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1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1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0">
        <f t="shared" si="1"/>
        <v>0</v>
      </c>
      <c r="AX31" s="50">
        <f t="shared" si="2"/>
        <v>1</v>
      </c>
      <c r="AY31" s="51">
        <f t="shared" si="3"/>
        <v>0</v>
      </c>
      <c r="AZ31" s="28">
        <f t="shared" si="0"/>
        <v>1</v>
      </c>
      <c r="BA31" s="48">
        <v>16</v>
      </c>
    </row>
    <row r="32" spans="1:53">
      <c r="A32" s="9"/>
      <c r="B32" s="9">
        <v>17</v>
      </c>
      <c r="C32" s="9" t="s">
        <v>329</v>
      </c>
      <c r="E32" s="9"/>
      <c r="F32" s="9"/>
      <c r="G32" s="9"/>
      <c r="I32" s="23">
        <v>17</v>
      </c>
      <c r="J32" s="4">
        <f>COUNTIFS(($B$2:$B$71):($F$2:$F$71),I32,($C$2:$C$71):($G$2:$G$71),$J$12)</f>
        <v>1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2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1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1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0">
        <f t="shared" si="1"/>
        <v>1</v>
      </c>
      <c r="AX32" s="50">
        <f t="shared" si="2"/>
        <v>0</v>
      </c>
      <c r="AY32" s="51">
        <f t="shared" si="3"/>
        <v>1</v>
      </c>
      <c r="AZ32" s="28">
        <f t="shared" si="0"/>
        <v>1</v>
      </c>
      <c r="BA32" s="48">
        <v>17</v>
      </c>
    </row>
    <row r="33" spans="1:53">
      <c r="A33" s="9"/>
      <c r="B33" s="9">
        <v>17</v>
      </c>
      <c r="C33" s="9" t="s">
        <v>167</v>
      </c>
      <c r="E33" s="9"/>
      <c r="F33" s="9"/>
      <c r="G33" s="9"/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2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1</v>
      </c>
      <c r="AU33" s="8">
        <f>COUNTIFS(($B$2:$B$71):($F$2:$F$71),I33,($C$2:$C$71):($G$2:$G$71),$AU$12)</f>
        <v>0</v>
      </c>
      <c r="AV33" s="17"/>
      <c r="AW33" s="50">
        <f t="shared" si="1"/>
        <v>0</v>
      </c>
      <c r="AX33" s="50">
        <f t="shared" si="2"/>
        <v>0</v>
      </c>
      <c r="AY33" s="51" t="str">
        <f t="shared" si="3"/>
        <v/>
      </c>
      <c r="AZ33" s="28">
        <f t="shared" si="0"/>
        <v>0</v>
      </c>
      <c r="BA33" s="48">
        <v>18</v>
      </c>
    </row>
    <row r="34" spans="1:53">
      <c r="A34" s="9"/>
      <c r="B34" s="9">
        <v>11</v>
      </c>
      <c r="C34" s="9" t="s">
        <v>328</v>
      </c>
      <c r="E34" s="9"/>
      <c r="F34" s="9"/>
      <c r="G34" s="9"/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1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2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0">
        <f t="shared" si="1"/>
        <v>0</v>
      </c>
      <c r="AX34" s="50">
        <f t="shared" si="2"/>
        <v>1</v>
      </c>
      <c r="AY34" s="51">
        <f t="shared" si="3"/>
        <v>0</v>
      </c>
      <c r="AZ34" s="28">
        <f t="shared" si="0"/>
        <v>0</v>
      </c>
      <c r="BA34" s="48">
        <v>19</v>
      </c>
    </row>
    <row r="35" spans="1:53">
      <c r="A35" s="9"/>
      <c r="B35" s="9">
        <v>11</v>
      </c>
      <c r="C35" s="9" t="s">
        <v>544</v>
      </c>
      <c r="E35" s="9"/>
      <c r="F35" s="9"/>
      <c r="G35" s="9"/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0">
        <f t="shared" si="1"/>
        <v>0</v>
      </c>
      <c r="AX35" s="50">
        <f t="shared" si="2"/>
        <v>0</v>
      </c>
      <c r="AY35" s="51" t="str">
        <f t="shared" si="3"/>
        <v/>
      </c>
      <c r="AZ35" s="28">
        <f t="shared" si="0"/>
        <v>0</v>
      </c>
      <c r="BA35" s="48">
        <v>20</v>
      </c>
    </row>
    <row r="36" spans="1:53">
      <c r="A36" s="9"/>
      <c r="B36" s="9">
        <v>7</v>
      </c>
      <c r="C36" s="9" t="s">
        <v>329</v>
      </c>
      <c r="E36" s="9"/>
      <c r="F36" s="9"/>
      <c r="G36" s="9"/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0">
        <f t="shared" si="1"/>
        <v>0</v>
      </c>
      <c r="AX36" s="50">
        <f t="shared" si="2"/>
        <v>0</v>
      </c>
      <c r="AY36" s="51" t="str">
        <f t="shared" si="3"/>
        <v/>
      </c>
      <c r="AZ36" s="28">
        <f t="shared" si="0"/>
        <v>0</v>
      </c>
      <c r="BA36" s="48">
        <v>21</v>
      </c>
    </row>
    <row r="37" spans="1:53">
      <c r="A37" s="9"/>
      <c r="B37" s="9">
        <v>7</v>
      </c>
      <c r="C37" s="9" t="s">
        <v>328</v>
      </c>
      <c r="E37" s="9"/>
      <c r="F37" s="9"/>
      <c r="G37" s="9"/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2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0">
        <f t="shared" si="1"/>
        <v>0</v>
      </c>
      <c r="AX37" s="50">
        <f t="shared" si="2"/>
        <v>0</v>
      </c>
      <c r="AY37" s="51" t="str">
        <f t="shared" si="3"/>
        <v/>
      </c>
      <c r="AZ37" s="28">
        <f t="shared" si="0"/>
        <v>0</v>
      </c>
      <c r="BA37" s="48">
        <v>22</v>
      </c>
    </row>
    <row r="38" spans="1:53">
      <c r="A38" s="9"/>
      <c r="B38" s="9">
        <v>12</v>
      </c>
      <c r="C38" s="9" t="s">
        <v>246</v>
      </c>
      <c r="E38" s="9"/>
      <c r="F38" s="9"/>
      <c r="G38" s="9"/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0">
        <f t="shared" si="1"/>
        <v>0</v>
      </c>
      <c r="AX38" s="50">
        <f t="shared" si="2"/>
        <v>0</v>
      </c>
      <c r="AY38" s="51" t="str">
        <f t="shared" si="3"/>
        <v/>
      </c>
      <c r="AZ38" s="28">
        <f t="shared" si="0"/>
        <v>0</v>
      </c>
      <c r="BA38" s="48">
        <v>23</v>
      </c>
    </row>
    <row r="39" spans="1:53">
      <c r="A39" s="9"/>
      <c r="B39" s="9"/>
      <c r="C39" s="9"/>
      <c r="E39" s="9"/>
      <c r="F39" s="9"/>
      <c r="G39" s="9"/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0">
        <f t="shared" si="1"/>
        <v>0</v>
      </c>
      <c r="AX39" s="50">
        <f t="shared" si="2"/>
        <v>0</v>
      </c>
      <c r="AY39" s="51" t="str">
        <f t="shared" si="3"/>
        <v/>
      </c>
      <c r="AZ39" s="28">
        <f t="shared" si="0"/>
        <v>0</v>
      </c>
      <c r="BA39" s="48">
        <v>24</v>
      </c>
    </row>
    <row r="40" spans="1:53">
      <c r="A40" s="9"/>
      <c r="B40" s="9"/>
      <c r="C40" s="9"/>
      <c r="E40" s="9"/>
      <c r="F40" s="9"/>
      <c r="G40" s="9"/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1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2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0">
        <f t="shared" si="1"/>
        <v>0</v>
      </c>
      <c r="AX40" s="50">
        <f t="shared" si="2"/>
        <v>0</v>
      </c>
      <c r="AY40" s="51" t="str">
        <f t="shared" si="3"/>
        <v/>
      </c>
      <c r="AZ40" s="28">
        <f t="shared" si="0"/>
        <v>0</v>
      </c>
      <c r="BA40" s="48">
        <v>25</v>
      </c>
    </row>
    <row r="41" spans="1:53">
      <c r="A41" s="9"/>
      <c r="B41" s="9"/>
      <c r="C41" s="9"/>
      <c r="E41" s="9"/>
      <c r="F41" s="9"/>
      <c r="G41" s="9"/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0">
        <f t="shared" si="1"/>
        <v>0</v>
      </c>
      <c r="AX41" s="50">
        <f t="shared" si="2"/>
        <v>0</v>
      </c>
      <c r="AY41" s="51" t="str">
        <f t="shared" si="3"/>
        <v/>
      </c>
      <c r="AZ41" s="28">
        <f t="shared" si="0"/>
        <v>0</v>
      </c>
      <c r="BA41" s="48">
        <v>26</v>
      </c>
    </row>
    <row r="42" spans="1:53">
      <c r="A42" s="9"/>
      <c r="B42" s="9"/>
      <c r="C42" s="9"/>
      <c r="E42" s="9"/>
      <c r="F42" s="9"/>
      <c r="G42" s="9"/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0">
        <f t="shared" si="1"/>
        <v>0</v>
      </c>
      <c r="AX42" s="50">
        <f t="shared" si="2"/>
        <v>0</v>
      </c>
      <c r="AY42" s="51" t="str">
        <f t="shared" si="3"/>
        <v/>
      </c>
      <c r="AZ42" s="28">
        <f t="shared" si="0"/>
        <v>0</v>
      </c>
      <c r="BA42" s="48">
        <v>27</v>
      </c>
    </row>
    <row r="43" spans="1:53">
      <c r="A43" s="9"/>
      <c r="B43" s="9"/>
      <c r="C43" s="9"/>
      <c r="E43" s="9"/>
      <c r="F43" s="9"/>
      <c r="G43" s="9"/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0">
        <f t="shared" si="1"/>
        <v>0</v>
      </c>
      <c r="AX43" s="50">
        <f t="shared" si="2"/>
        <v>0</v>
      </c>
      <c r="AY43" s="51" t="str">
        <f t="shared" si="3"/>
        <v/>
      </c>
      <c r="AZ43" s="28">
        <f t="shared" si="0"/>
        <v>0</v>
      </c>
      <c r="BA43" s="48">
        <v>28</v>
      </c>
    </row>
    <row r="44" spans="1:53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2"/>
      <c r="AX44" s="52"/>
      <c r="AY44" s="53"/>
      <c r="AZ44" s="26"/>
    </row>
    <row r="45" spans="1:53">
      <c r="A45" s="9"/>
      <c r="B45" s="9"/>
      <c r="C45" s="9"/>
      <c r="E45" s="9"/>
      <c r="F45" s="9"/>
      <c r="G45" s="9"/>
      <c r="I45" s="34" t="s">
        <v>411</v>
      </c>
      <c r="J45" s="4">
        <f>SUM(J14:J43)</f>
        <v>12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5</v>
      </c>
      <c r="S45" s="5">
        <f t="shared" si="4"/>
        <v>0</v>
      </c>
      <c r="T45" s="5">
        <f t="shared" si="4"/>
        <v>0</v>
      </c>
      <c r="U45" s="5">
        <f t="shared" si="4"/>
        <v>2</v>
      </c>
      <c r="V45" s="5">
        <f t="shared" si="4"/>
        <v>1</v>
      </c>
      <c r="W45" s="5"/>
      <c r="X45" s="6">
        <f t="shared" si="4"/>
        <v>2</v>
      </c>
      <c r="Y45" s="6">
        <f t="shared" si="4"/>
        <v>0</v>
      </c>
      <c r="Z45" s="6">
        <f t="shared" si="4"/>
        <v>23</v>
      </c>
      <c r="AA45" s="6">
        <f t="shared" si="4"/>
        <v>1</v>
      </c>
      <c r="AB45" s="6">
        <f t="shared" si="4"/>
        <v>0</v>
      </c>
      <c r="AC45" s="6">
        <f t="shared" si="4"/>
        <v>0</v>
      </c>
      <c r="AD45" s="6">
        <f t="shared" si="4"/>
        <v>1</v>
      </c>
      <c r="AE45" s="6"/>
      <c r="AF45" s="7">
        <f t="shared" si="4"/>
        <v>0</v>
      </c>
      <c r="AG45" s="7">
        <f t="shared" si="4"/>
        <v>1</v>
      </c>
      <c r="AH45" s="7">
        <f t="shared" si="4"/>
        <v>0</v>
      </c>
      <c r="AI45" s="7">
        <f t="shared" si="4"/>
        <v>1</v>
      </c>
      <c r="AJ45" s="7">
        <f t="shared" si="4"/>
        <v>1</v>
      </c>
      <c r="AK45" s="7">
        <f t="shared" si="4"/>
        <v>7</v>
      </c>
      <c r="AL45" s="7">
        <f t="shared" si="4"/>
        <v>0</v>
      </c>
      <c r="AM45" s="7">
        <f t="shared" si="4"/>
        <v>0</v>
      </c>
      <c r="AN45" s="7">
        <f t="shared" si="4"/>
        <v>3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4</v>
      </c>
      <c r="AU45" s="8">
        <f t="shared" si="4"/>
        <v>0</v>
      </c>
      <c r="AV45" s="17"/>
      <c r="AW45" s="50">
        <f t="shared" ref="AW45:AX45" si="5">SUM(AW14:AW43)</f>
        <v>12</v>
      </c>
      <c r="AX45" s="50">
        <f t="shared" si="5"/>
        <v>8</v>
      </c>
      <c r="AY45" s="51">
        <f>AW45/(AW45+AX45)</f>
        <v>0.6</v>
      </c>
      <c r="AZ45" s="28">
        <f>SUM(AZ14:AZ43)</f>
        <v>7</v>
      </c>
    </row>
    <row r="46" spans="1:53">
      <c r="A46" s="9"/>
      <c r="B46" s="9"/>
      <c r="C46" s="9"/>
      <c r="E46" s="9"/>
      <c r="F46" s="9"/>
      <c r="G46" s="9"/>
    </row>
    <row r="47" spans="1:53">
      <c r="A47" s="9"/>
      <c r="B47" s="9"/>
      <c r="C47" s="9"/>
      <c r="E47" s="9"/>
      <c r="F47" s="9"/>
      <c r="G47" s="9"/>
    </row>
    <row r="48" spans="1:53">
      <c r="A48" s="9"/>
      <c r="B48" s="9"/>
      <c r="C48" s="9"/>
      <c r="E48" s="9"/>
      <c r="F48" s="9"/>
      <c r="G48" s="9"/>
      <c r="I48" s="45"/>
      <c r="J48" s="45"/>
      <c r="X48" s="44" t="s">
        <v>453</v>
      </c>
      <c r="AB48" s="147">
        <f>X45</f>
        <v>2</v>
      </c>
      <c r="AC48" s="147"/>
    </row>
    <row r="49" spans="1:48">
      <c r="A49" s="9"/>
      <c r="B49" s="9"/>
      <c r="C49" s="9"/>
      <c r="E49" s="9"/>
      <c r="F49" s="9"/>
      <c r="G49" s="9"/>
      <c r="I49" s="49"/>
      <c r="J49" s="49"/>
      <c r="X49" s="44" t="s">
        <v>341</v>
      </c>
      <c r="AB49" s="147">
        <f>L45</f>
        <v>0</v>
      </c>
      <c r="AC49" s="147"/>
    </row>
    <row r="50" spans="1:48">
      <c r="A50" s="9"/>
      <c r="B50" s="9"/>
      <c r="C50" s="9"/>
      <c r="E50" s="9"/>
      <c r="F50" s="9"/>
      <c r="G50" s="9"/>
      <c r="I50" s="45"/>
      <c r="J50" s="45"/>
      <c r="K50" s="59"/>
      <c r="X50" s="44" t="s">
        <v>342</v>
      </c>
      <c r="AB50" s="146">
        <f>AB49/AB48</f>
        <v>0</v>
      </c>
      <c r="AC50" s="146"/>
    </row>
    <row r="51" spans="1:48">
      <c r="A51" s="9"/>
      <c r="B51" s="9"/>
      <c r="C51" s="9"/>
      <c r="E51" s="9"/>
      <c r="F51" s="9"/>
      <c r="G51" s="9"/>
      <c r="AV51" s="58"/>
    </row>
    <row r="52" spans="1:48">
      <c r="A52" s="9"/>
      <c r="B52" s="9"/>
      <c r="C52" s="9"/>
      <c r="E52" s="9"/>
      <c r="F52" s="9"/>
      <c r="G52" s="9"/>
      <c r="AV52" s="58"/>
    </row>
    <row r="53" spans="1:48">
      <c r="A53" s="9"/>
      <c r="B53" s="9"/>
      <c r="C53" s="9"/>
      <c r="E53" s="9"/>
      <c r="F53" s="9"/>
      <c r="G53" s="9"/>
      <c r="I53" s="148" t="s">
        <v>412</v>
      </c>
      <c r="J53" s="148"/>
      <c r="K53" s="148" t="s">
        <v>413</v>
      </c>
      <c r="L53" s="148"/>
      <c r="AV53" s="58"/>
    </row>
    <row r="54" spans="1:48">
      <c r="A54" s="9"/>
      <c r="B54" s="9"/>
      <c r="C54" s="9"/>
      <c r="E54" s="9"/>
      <c r="F54" s="9"/>
      <c r="G54" s="9"/>
      <c r="AV54" s="58"/>
    </row>
    <row r="55" spans="1:48">
      <c r="A55" s="9"/>
      <c r="B55" s="9"/>
      <c r="C55" s="9"/>
      <c r="E55" s="9"/>
      <c r="F55" s="9"/>
      <c r="G55" s="9"/>
      <c r="AV55" s="58"/>
    </row>
    <row r="56" spans="1:48">
      <c r="A56" s="9"/>
      <c r="B56" s="9"/>
      <c r="C56" s="9"/>
      <c r="E56" s="9"/>
      <c r="F56" s="9"/>
      <c r="G56" s="9"/>
      <c r="I56" s="45"/>
      <c r="J56" s="45"/>
      <c r="K56" s="45"/>
      <c r="L56" s="45"/>
      <c r="AV56" s="58"/>
    </row>
    <row r="57" spans="1:48">
      <c r="A57" s="9"/>
      <c r="B57" s="9"/>
      <c r="C57" s="9"/>
      <c r="E57" s="9"/>
      <c r="F57" s="9"/>
      <c r="G57" s="9"/>
      <c r="I57" s="45"/>
      <c r="J57" s="45"/>
      <c r="K57" s="45"/>
      <c r="L57" s="45"/>
      <c r="AV57" s="58"/>
    </row>
    <row r="58" spans="1:48">
      <c r="A58" s="9"/>
      <c r="B58" s="9"/>
      <c r="C58" s="9"/>
      <c r="E58" s="9"/>
      <c r="F58" s="9"/>
      <c r="G58" s="9"/>
      <c r="I58" s="45"/>
      <c r="J58" s="45"/>
      <c r="K58" s="45"/>
      <c r="L58" s="45"/>
      <c r="AV58" s="58"/>
    </row>
    <row r="59" spans="1:48">
      <c r="A59" s="9"/>
      <c r="B59" s="9"/>
      <c r="C59" s="9"/>
      <c r="E59" s="9"/>
      <c r="F59" s="9"/>
      <c r="G59" s="9"/>
      <c r="AV59" s="58"/>
    </row>
    <row r="60" spans="1:48">
      <c r="A60" s="9"/>
      <c r="B60" s="9"/>
      <c r="C60" s="9"/>
      <c r="E60" s="9"/>
      <c r="F60" s="9"/>
      <c r="G60" s="9"/>
      <c r="AV60" s="58"/>
    </row>
    <row r="61" spans="1:48">
      <c r="A61" s="9"/>
      <c r="B61" s="9"/>
      <c r="C61" s="9"/>
      <c r="E61" s="9"/>
      <c r="F61" s="9"/>
      <c r="G61" s="9"/>
      <c r="AV61" s="58"/>
    </row>
    <row r="62" spans="1:48">
      <c r="A62" s="9"/>
      <c r="B62" s="9"/>
      <c r="C62" s="9"/>
      <c r="E62" s="9"/>
      <c r="F62" s="9"/>
      <c r="G62" s="9"/>
      <c r="AV62" s="58"/>
    </row>
    <row r="63" spans="1:48">
      <c r="A63" s="9"/>
      <c r="B63" s="9"/>
      <c r="C63" s="9"/>
      <c r="E63" s="9"/>
      <c r="F63" s="9"/>
      <c r="G63" s="9"/>
      <c r="AV63" s="58"/>
    </row>
    <row r="64" spans="1:48">
      <c r="A64" s="9"/>
      <c r="B64" s="9"/>
      <c r="C64" s="9"/>
      <c r="E64" s="9"/>
      <c r="F64" s="9"/>
      <c r="G64" s="9"/>
      <c r="AV64" s="58"/>
    </row>
    <row r="65" spans="1:48">
      <c r="A65" s="9"/>
      <c r="B65" s="9"/>
      <c r="C65" s="9"/>
      <c r="E65" s="9"/>
      <c r="F65" s="9"/>
      <c r="G65" s="9"/>
      <c r="AV65" s="58"/>
    </row>
    <row r="66" spans="1:48">
      <c r="A66" s="9"/>
      <c r="B66" s="9"/>
      <c r="C66" s="9"/>
      <c r="E66" s="9"/>
      <c r="F66" s="9"/>
      <c r="G66" s="9"/>
    </row>
    <row r="67" spans="1:48">
      <c r="A67" s="9"/>
      <c r="B67" s="9"/>
      <c r="C67" s="9"/>
      <c r="E67" s="9"/>
      <c r="F67" s="9"/>
      <c r="G67" s="9"/>
    </row>
    <row r="68" spans="1:48">
      <c r="A68" s="9"/>
      <c r="B68" s="9"/>
      <c r="C68" s="9"/>
      <c r="E68" s="9"/>
      <c r="F68" s="9"/>
      <c r="G68" s="9"/>
    </row>
    <row r="69" spans="1:48">
      <c r="A69" s="9"/>
      <c r="B69" s="9"/>
      <c r="C69" s="9"/>
      <c r="E69" s="9"/>
      <c r="F69" s="9"/>
      <c r="G69" s="9"/>
    </row>
    <row r="70" spans="1:48">
      <c r="A70" s="9"/>
      <c r="B70" s="9"/>
      <c r="C70" s="9"/>
      <c r="E70" s="9"/>
      <c r="F70" s="9"/>
      <c r="G70" s="9"/>
    </row>
    <row r="71" spans="1:48">
      <c r="A71" s="9"/>
      <c r="B71" s="9"/>
      <c r="C71" s="9"/>
      <c r="E71" s="9"/>
      <c r="F71" s="9"/>
      <c r="G71" s="9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A71"/>
  <sheetViews>
    <sheetView workbookViewId="0">
      <selection activeCell="T4" sqref="T4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58" customWidth="1"/>
    <col min="16" max="16" width="0.85546875" style="58" customWidth="1"/>
    <col min="17" max="22" width="4.140625" style="58" customWidth="1"/>
    <col min="23" max="23" width="0.85546875" style="58" customWidth="1"/>
    <col min="24" max="30" width="4.140625" style="58" customWidth="1"/>
    <col min="31" max="31" width="0.85546875" style="58" customWidth="1"/>
    <col min="32" max="41" width="4.140625" style="58" customWidth="1"/>
    <col min="42" max="42" width="0.85546875" style="58" customWidth="1"/>
    <col min="43" max="47" width="4.140625" style="58" customWidth="1"/>
    <col min="48" max="48" width="0.85546875" style="45" customWidth="1"/>
    <col min="49" max="50" width="6.7109375" style="58" customWidth="1"/>
    <col min="51" max="51" width="6.7109375" style="59" customWidth="1"/>
    <col min="52" max="52" width="5.7109375" style="58" customWidth="1"/>
    <col min="53" max="53" width="5.7109375" style="45" customWidth="1"/>
    <col min="54" max="16384" width="10.7109375" style="45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345</v>
      </c>
      <c r="J1" s="149"/>
      <c r="K1" s="150">
        <v>20190302.100000001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9"/>
      <c r="B2" s="9"/>
      <c r="C2" s="9"/>
      <c r="E2" s="9"/>
      <c r="F2" s="9"/>
      <c r="G2" s="9"/>
      <c r="I2" s="149" t="s">
        <v>554</v>
      </c>
      <c r="J2" s="149"/>
      <c r="K2" s="150" t="s">
        <v>290</v>
      </c>
      <c r="L2" s="150"/>
      <c r="M2" s="150"/>
      <c r="Q2" s="137" t="s">
        <v>149</v>
      </c>
      <c r="R2" s="138"/>
      <c r="S2" s="139"/>
      <c r="T2" s="28">
        <v>5</v>
      </c>
      <c r="U2" s="19" t="str">
        <f>IF(T2&gt;T3,"W","L")</f>
        <v>W</v>
      </c>
      <c r="AF2" s="21" t="s">
        <v>439</v>
      </c>
      <c r="AG2" s="9"/>
      <c r="AH2" s="9"/>
      <c r="AI2" s="9"/>
      <c r="AJ2" s="9"/>
      <c r="AK2" s="9"/>
      <c r="AL2" s="9"/>
      <c r="AM2" s="9"/>
    </row>
    <row r="3" spans="1:53">
      <c r="A3" s="9"/>
      <c r="B3" s="9"/>
      <c r="C3" s="9"/>
      <c r="E3" s="9"/>
      <c r="F3" s="9"/>
      <c r="G3" s="9"/>
      <c r="I3" s="149" t="s">
        <v>548</v>
      </c>
      <c r="J3" s="149"/>
      <c r="K3" s="150" t="s">
        <v>291</v>
      </c>
      <c r="L3" s="150"/>
      <c r="M3" s="150"/>
      <c r="Q3" s="140" t="str">
        <f>K2</f>
        <v>McKinley</v>
      </c>
      <c r="R3" s="141"/>
      <c r="S3" s="142"/>
      <c r="T3" s="28">
        <v>0</v>
      </c>
      <c r="U3" s="19" t="str">
        <f>IF(T2&lt;T3,"W","L")</f>
        <v>L</v>
      </c>
      <c r="AF3" s="21" t="s">
        <v>440</v>
      </c>
      <c r="AG3" s="9"/>
      <c r="AH3" s="9"/>
      <c r="AI3" s="9"/>
      <c r="AJ3" s="9"/>
      <c r="AK3" s="9"/>
      <c r="AL3" s="9"/>
      <c r="AM3" s="9"/>
    </row>
    <row r="4" spans="1:53">
      <c r="A4" s="9"/>
      <c r="B4" s="9"/>
      <c r="C4" s="9"/>
      <c r="E4" s="9"/>
      <c r="F4" s="9"/>
      <c r="G4" s="9"/>
      <c r="I4" s="149" t="s">
        <v>549</v>
      </c>
      <c r="J4" s="149"/>
      <c r="K4" s="151" t="s">
        <v>142</v>
      </c>
      <c r="L4" s="150"/>
      <c r="M4" s="150"/>
      <c r="AF4" s="21" t="s">
        <v>441</v>
      </c>
      <c r="AG4" s="9"/>
      <c r="AH4" s="9"/>
      <c r="AI4" s="9"/>
      <c r="AJ4" s="9"/>
      <c r="AK4" s="9"/>
      <c r="AL4" s="9"/>
      <c r="AM4" s="9"/>
    </row>
    <row r="5" spans="1:53">
      <c r="A5" s="9"/>
      <c r="B5" s="9"/>
      <c r="C5" s="9"/>
      <c r="E5" s="9"/>
      <c r="F5" s="9"/>
      <c r="G5" s="9"/>
      <c r="AF5" s="21" t="s">
        <v>442</v>
      </c>
      <c r="AG5" s="9"/>
      <c r="AH5" s="9"/>
      <c r="AI5" s="9"/>
      <c r="AJ5" s="9"/>
      <c r="AK5" s="9"/>
      <c r="AL5" s="9"/>
      <c r="AM5" s="9"/>
    </row>
    <row r="6" spans="1:53">
      <c r="A6" s="9"/>
      <c r="B6" s="9"/>
      <c r="C6" s="9"/>
      <c r="E6" s="9"/>
      <c r="F6" s="9"/>
      <c r="G6" s="9"/>
      <c r="AF6" s="21" t="s">
        <v>443</v>
      </c>
      <c r="AG6" s="9"/>
      <c r="AH6" s="9"/>
      <c r="AI6" s="9"/>
      <c r="AJ6" s="9"/>
      <c r="AK6" s="9"/>
      <c r="AL6" s="9"/>
      <c r="AM6" s="9"/>
    </row>
    <row r="7" spans="1:53">
      <c r="A7" s="9"/>
      <c r="B7" s="9"/>
      <c r="C7" s="9"/>
      <c r="E7" s="9"/>
      <c r="F7" s="9"/>
      <c r="G7" s="9"/>
      <c r="AF7" s="21" t="s">
        <v>444</v>
      </c>
      <c r="AG7" s="9"/>
      <c r="AH7" s="9"/>
      <c r="AI7" s="9"/>
      <c r="AJ7" s="9"/>
      <c r="AK7" s="9"/>
      <c r="AL7" s="9"/>
      <c r="AM7" s="9"/>
    </row>
    <row r="8" spans="1:53">
      <c r="A8" s="9"/>
      <c r="B8" s="9"/>
      <c r="C8" s="9"/>
      <c r="E8" s="9"/>
      <c r="F8" s="9"/>
      <c r="G8" s="9"/>
      <c r="AF8" s="22" t="s">
        <v>445</v>
      </c>
      <c r="AG8" s="9"/>
      <c r="AH8" s="9"/>
      <c r="AI8" s="9"/>
      <c r="AJ8" s="9"/>
      <c r="AK8" s="9"/>
      <c r="AL8" s="9"/>
      <c r="AM8" s="9"/>
    </row>
    <row r="9" spans="1:53">
      <c r="A9" s="9"/>
      <c r="B9" s="9"/>
      <c r="C9" s="9"/>
      <c r="E9" s="9"/>
      <c r="F9" s="9"/>
      <c r="G9" s="9"/>
    </row>
    <row r="10" spans="1:53">
      <c r="A10" s="9"/>
      <c r="B10" s="9"/>
      <c r="C10" s="9"/>
      <c r="E10" s="9"/>
      <c r="F10" s="9"/>
      <c r="G10" s="9"/>
    </row>
    <row r="11" spans="1:53">
      <c r="A11" s="9"/>
      <c r="B11" s="9"/>
      <c r="C11" s="9"/>
      <c r="E11" s="9"/>
      <c r="F11" s="9"/>
      <c r="G11" s="9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W11" s="45"/>
      <c r="AX11" s="45"/>
      <c r="AY11" s="45"/>
      <c r="AZ11" s="45"/>
    </row>
    <row r="12" spans="1:53">
      <c r="A12" s="9"/>
      <c r="B12" s="9"/>
      <c r="C12" s="9"/>
      <c r="E12" s="9"/>
      <c r="F12" s="9"/>
      <c r="G12" s="9"/>
      <c r="I12" s="58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0" t="s">
        <v>124</v>
      </c>
      <c r="AX12" s="50" t="s">
        <v>139</v>
      </c>
      <c r="AY12" s="51" t="s">
        <v>137</v>
      </c>
      <c r="AZ12" s="28" t="s">
        <v>140</v>
      </c>
    </row>
    <row r="13" spans="1:53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2"/>
      <c r="AX13" s="52"/>
      <c r="AY13" s="53"/>
      <c r="AZ13" s="26"/>
    </row>
    <row r="14" spans="1:53">
      <c r="A14" s="9"/>
      <c r="B14" s="9"/>
      <c r="C14" s="9"/>
      <c r="E14" s="9"/>
      <c r="F14" s="9"/>
      <c r="G14" s="9"/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0">
        <f>SUM(J14:M14)</f>
        <v>0</v>
      </c>
      <c r="AX14" s="50">
        <f>SUM(Q14:V14)</f>
        <v>0</v>
      </c>
      <c r="AY14" s="51" t="str">
        <f>IF((AW14+AX14)&gt;0,AW14/(AW14+AX14),"")</f>
        <v/>
      </c>
      <c r="AZ14" s="28">
        <f t="shared" ref="AZ14:AZ43" si="0">COUNTIF($AG$2:$AM$2,I14)</f>
        <v>0</v>
      </c>
      <c r="BA14" s="48">
        <v>1</v>
      </c>
    </row>
    <row r="15" spans="1:53">
      <c r="A15" s="9"/>
      <c r="B15" s="9"/>
      <c r="C15" s="9"/>
      <c r="E15" s="9"/>
      <c r="F15" s="9"/>
      <c r="G15" s="9"/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0">
        <f t="shared" ref="AW15:AW43" si="1">SUM(J15:M15)</f>
        <v>0</v>
      </c>
      <c r="AX15" s="50">
        <f t="shared" ref="AX15:AX43" si="2">SUM(Q15:V15)</f>
        <v>0</v>
      </c>
      <c r="AY15" s="51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9"/>
      <c r="B16" s="9"/>
      <c r="C16" s="9"/>
      <c r="E16" s="9"/>
      <c r="F16" s="9"/>
      <c r="G16" s="9"/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0">
        <f t="shared" si="1"/>
        <v>0</v>
      </c>
      <c r="AX16" s="50">
        <f t="shared" si="2"/>
        <v>0</v>
      </c>
      <c r="AY16" s="51" t="str">
        <f t="shared" si="3"/>
        <v/>
      </c>
      <c r="AZ16" s="28">
        <f t="shared" si="0"/>
        <v>0</v>
      </c>
      <c r="BA16" s="48" t="s">
        <v>410</v>
      </c>
    </row>
    <row r="17" spans="1:53">
      <c r="A17" s="9"/>
      <c r="B17" s="9"/>
      <c r="C17" s="9"/>
      <c r="E17" s="9"/>
      <c r="F17" s="9"/>
      <c r="G17" s="9"/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0">
        <f t="shared" si="1"/>
        <v>0</v>
      </c>
      <c r="AX17" s="50">
        <f t="shared" si="2"/>
        <v>0</v>
      </c>
      <c r="AY17" s="51" t="str">
        <f t="shared" si="3"/>
        <v/>
      </c>
      <c r="AZ17" s="28">
        <f t="shared" si="0"/>
        <v>0</v>
      </c>
      <c r="BA17" s="48">
        <v>2</v>
      </c>
    </row>
    <row r="18" spans="1:53">
      <c r="A18" s="9"/>
      <c r="B18" s="9"/>
      <c r="C18" s="9"/>
      <c r="E18" s="9"/>
      <c r="F18" s="9"/>
      <c r="G18" s="9"/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0">
        <f t="shared" si="1"/>
        <v>0</v>
      </c>
      <c r="AX18" s="50">
        <f t="shared" si="2"/>
        <v>0</v>
      </c>
      <c r="AY18" s="51" t="str">
        <f t="shared" si="3"/>
        <v/>
      </c>
      <c r="AZ18" s="28">
        <f t="shared" si="0"/>
        <v>0</v>
      </c>
      <c r="BA18" s="48">
        <v>3</v>
      </c>
    </row>
    <row r="19" spans="1:53">
      <c r="A19" s="9"/>
      <c r="B19" s="9"/>
      <c r="C19" s="9"/>
      <c r="E19" s="9"/>
      <c r="F19" s="9"/>
      <c r="G19" s="9"/>
      <c r="I19" s="23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50">
        <f t="shared" si="1"/>
        <v>0</v>
      </c>
      <c r="AX19" s="50">
        <f t="shared" si="2"/>
        <v>0</v>
      </c>
      <c r="AY19" s="51" t="str">
        <f t="shared" si="3"/>
        <v/>
      </c>
      <c r="AZ19" s="28">
        <f t="shared" si="0"/>
        <v>0</v>
      </c>
      <c r="BA19" s="48">
        <v>4</v>
      </c>
    </row>
    <row r="20" spans="1:53">
      <c r="A20" s="9"/>
      <c r="B20" s="9"/>
      <c r="C20" s="9"/>
      <c r="E20" s="9"/>
      <c r="F20" s="9"/>
      <c r="G20" s="9"/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0">
        <f t="shared" si="1"/>
        <v>0</v>
      </c>
      <c r="AX20" s="50">
        <f t="shared" si="2"/>
        <v>0</v>
      </c>
      <c r="AY20" s="51" t="str">
        <f t="shared" si="3"/>
        <v/>
      </c>
      <c r="AZ20" s="28">
        <f t="shared" si="0"/>
        <v>0</v>
      </c>
      <c r="BA20" s="48">
        <v>5</v>
      </c>
    </row>
    <row r="21" spans="1:53">
      <c r="A21" s="9"/>
      <c r="B21" s="9"/>
      <c r="C21" s="9"/>
      <c r="E21" s="9"/>
      <c r="F21" s="9"/>
      <c r="G21" s="9"/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0">
        <f t="shared" si="1"/>
        <v>0</v>
      </c>
      <c r="AX21" s="50">
        <f t="shared" si="2"/>
        <v>0</v>
      </c>
      <c r="AY21" s="51" t="str">
        <f t="shared" si="3"/>
        <v/>
      </c>
      <c r="AZ21" s="28">
        <f t="shared" si="0"/>
        <v>0</v>
      </c>
      <c r="BA21" s="48">
        <v>6</v>
      </c>
    </row>
    <row r="22" spans="1:53">
      <c r="A22" s="9"/>
      <c r="B22" s="9"/>
      <c r="C22" s="9"/>
      <c r="E22" s="9"/>
      <c r="F22" s="9"/>
      <c r="G22" s="9"/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0">
        <f t="shared" si="1"/>
        <v>0</v>
      </c>
      <c r="AX22" s="50">
        <f t="shared" si="2"/>
        <v>0</v>
      </c>
      <c r="AY22" s="51" t="str">
        <f t="shared" si="3"/>
        <v/>
      </c>
      <c r="AZ22" s="28">
        <f t="shared" si="0"/>
        <v>0</v>
      </c>
      <c r="BA22" s="48">
        <v>7</v>
      </c>
    </row>
    <row r="23" spans="1:53">
      <c r="A23" s="9"/>
      <c r="B23" s="9"/>
      <c r="C23" s="9"/>
      <c r="E23" s="9"/>
      <c r="F23" s="9"/>
      <c r="G23" s="9"/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0">
        <f t="shared" si="1"/>
        <v>0</v>
      </c>
      <c r="AX23" s="50">
        <f t="shared" si="2"/>
        <v>0</v>
      </c>
      <c r="AY23" s="51" t="str">
        <f t="shared" si="3"/>
        <v/>
      </c>
      <c r="AZ23" s="28">
        <f t="shared" si="0"/>
        <v>0</v>
      </c>
      <c r="BA23" s="48">
        <v>8</v>
      </c>
    </row>
    <row r="24" spans="1:53">
      <c r="A24" s="9"/>
      <c r="B24" s="9"/>
      <c r="C24" s="9"/>
      <c r="E24" s="9"/>
      <c r="F24" s="9"/>
      <c r="G24" s="9"/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0">
        <f t="shared" si="1"/>
        <v>0</v>
      </c>
      <c r="AX24" s="50">
        <f t="shared" si="2"/>
        <v>0</v>
      </c>
      <c r="AY24" s="51" t="str">
        <f t="shared" si="3"/>
        <v/>
      </c>
      <c r="AZ24" s="28">
        <f t="shared" si="0"/>
        <v>0</v>
      </c>
      <c r="BA24" s="48">
        <v>9</v>
      </c>
    </row>
    <row r="25" spans="1:53">
      <c r="A25" s="9"/>
      <c r="B25" s="9"/>
      <c r="C25" s="9"/>
      <c r="E25" s="9"/>
      <c r="F25" s="9"/>
      <c r="G25" s="9"/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50">
        <f t="shared" si="1"/>
        <v>0</v>
      </c>
      <c r="AX25" s="50">
        <f t="shared" si="2"/>
        <v>0</v>
      </c>
      <c r="AY25" s="51" t="str">
        <f t="shared" si="3"/>
        <v/>
      </c>
      <c r="AZ25" s="28">
        <f t="shared" si="0"/>
        <v>0</v>
      </c>
      <c r="BA25" s="48">
        <v>10</v>
      </c>
    </row>
    <row r="26" spans="1:53">
      <c r="A26" s="9"/>
      <c r="B26" s="9"/>
      <c r="C26" s="9"/>
      <c r="E26" s="9"/>
      <c r="F26" s="9"/>
      <c r="G26" s="9"/>
      <c r="I26" s="23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0">
        <f t="shared" si="1"/>
        <v>0</v>
      </c>
      <c r="AX26" s="50">
        <f t="shared" si="2"/>
        <v>0</v>
      </c>
      <c r="AY26" s="51" t="str">
        <f t="shared" si="3"/>
        <v/>
      </c>
      <c r="AZ26" s="28">
        <f t="shared" si="0"/>
        <v>0</v>
      </c>
      <c r="BA26" s="48">
        <v>11</v>
      </c>
    </row>
    <row r="27" spans="1:53">
      <c r="A27" s="9"/>
      <c r="B27" s="9"/>
      <c r="C27" s="9"/>
      <c r="E27" s="9"/>
      <c r="F27" s="9"/>
      <c r="G27" s="9"/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0">
        <f t="shared" si="1"/>
        <v>0</v>
      </c>
      <c r="AX27" s="50">
        <f t="shared" si="2"/>
        <v>0</v>
      </c>
      <c r="AY27" s="51" t="str">
        <f t="shared" si="3"/>
        <v/>
      </c>
      <c r="AZ27" s="28">
        <f t="shared" si="0"/>
        <v>0</v>
      </c>
      <c r="BA27" s="48">
        <v>12</v>
      </c>
    </row>
    <row r="28" spans="1:53">
      <c r="A28" s="9"/>
      <c r="B28" s="9"/>
      <c r="C28" s="9"/>
      <c r="E28" s="9"/>
      <c r="F28" s="9"/>
      <c r="G28" s="9"/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0">
        <f t="shared" si="1"/>
        <v>0</v>
      </c>
      <c r="AX28" s="50">
        <f t="shared" si="2"/>
        <v>0</v>
      </c>
      <c r="AY28" s="51" t="str">
        <f t="shared" si="3"/>
        <v/>
      </c>
      <c r="AZ28" s="28">
        <f t="shared" si="0"/>
        <v>0</v>
      </c>
      <c r="BA28" s="48">
        <v>13</v>
      </c>
    </row>
    <row r="29" spans="1:53">
      <c r="A29" s="9"/>
      <c r="B29" s="9"/>
      <c r="C29" s="9"/>
      <c r="E29" s="9"/>
      <c r="F29" s="9"/>
      <c r="G29" s="9"/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0">
        <f t="shared" si="1"/>
        <v>0</v>
      </c>
      <c r="AX29" s="50">
        <f t="shared" si="2"/>
        <v>0</v>
      </c>
      <c r="AY29" s="51" t="str">
        <f t="shared" si="3"/>
        <v/>
      </c>
      <c r="AZ29" s="28">
        <f t="shared" si="0"/>
        <v>0</v>
      </c>
      <c r="BA29" s="48">
        <v>14</v>
      </c>
    </row>
    <row r="30" spans="1:53">
      <c r="A30" s="9"/>
      <c r="B30" s="9"/>
      <c r="C30" s="9"/>
      <c r="E30" s="9"/>
      <c r="F30" s="9"/>
      <c r="G30" s="9"/>
      <c r="I30" s="23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0">
        <f t="shared" si="1"/>
        <v>0</v>
      </c>
      <c r="AX30" s="50">
        <f t="shared" si="2"/>
        <v>0</v>
      </c>
      <c r="AY30" s="51" t="str">
        <f t="shared" si="3"/>
        <v/>
      </c>
      <c r="AZ30" s="28">
        <f t="shared" si="0"/>
        <v>0</v>
      </c>
      <c r="BA30" s="48">
        <v>15</v>
      </c>
    </row>
    <row r="31" spans="1:53">
      <c r="A31" s="9"/>
      <c r="B31" s="9"/>
      <c r="C31" s="9"/>
      <c r="E31" s="9"/>
      <c r="F31" s="9"/>
      <c r="G31" s="9"/>
      <c r="I31" s="23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0">
        <f t="shared" si="1"/>
        <v>0</v>
      </c>
      <c r="AX31" s="50">
        <f t="shared" si="2"/>
        <v>0</v>
      </c>
      <c r="AY31" s="51" t="str">
        <f t="shared" si="3"/>
        <v/>
      </c>
      <c r="AZ31" s="28">
        <f t="shared" si="0"/>
        <v>0</v>
      </c>
      <c r="BA31" s="48">
        <v>16</v>
      </c>
    </row>
    <row r="32" spans="1:53">
      <c r="A32" s="9"/>
      <c r="B32" s="9"/>
      <c r="C32" s="9"/>
      <c r="E32" s="9"/>
      <c r="F32" s="9"/>
      <c r="G32" s="9"/>
      <c r="I32" s="23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0">
        <f t="shared" si="1"/>
        <v>0</v>
      </c>
      <c r="AX32" s="50">
        <f t="shared" si="2"/>
        <v>0</v>
      </c>
      <c r="AY32" s="51" t="str">
        <f t="shared" si="3"/>
        <v/>
      </c>
      <c r="AZ32" s="28">
        <f t="shared" si="0"/>
        <v>0</v>
      </c>
      <c r="BA32" s="48">
        <v>17</v>
      </c>
    </row>
    <row r="33" spans="1:53">
      <c r="A33" s="9"/>
      <c r="B33" s="9"/>
      <c r="C33" s="9"/>
      <c r="E33" s="9"/>
      <c r="F33" s="9"/>
      <c r="G33" s="9"/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0">
        <f t="shared" si="1"/>
        <v>0</v>
      </c>
      <c r="AX33" s="50">
        <f t="shared" si="2"/>
        <v>0</v>
      </c>
      <c r="AY33" s="51" t="str">
        <f t="shared" si="3"/>
        <v/>
      </c>
      <c r="AZ33" s="28">
        <f t="shared" si="0"/>
        <v>0</v>
      </c>
      <c r="BA33" s="48">
        <v>18</v>
      </c>
    </row>
    <row r="34" spans="1:53">
      <c r="A34" s="9"/>
      <c r="B34" s="9"/>
      <c r="C34" s="9"/>
      <c r="E34" s="9"/>
      <c r="F34" s="9"/>
      <c r="G34" s="9"/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0">
        <f t="shared" si="1"/>
        <v>0</v>
      </c>
      <c r="AX34" s="50">
        <f t="shared" si="2"/>
        <v>0</v>
      </c>
      <c r="AY34" s="51" t="str">
        <f t="shared" si="3"/>
        <v/>
      </c>
      <c r="AZ34" s="28">
        <f t="shared" si="0"/>
        <v>0</v>
      </c>
      <c r="BA34" s="48">
        <v>19</v>
      </c>
    </row>
    <row r="35" spans="1:53">
      <c r="A35" s="9"/>
      <c r="B35" s="9"/>
      <c r="C35" s="9"/>
      <c r="E35" s="9"/>
      <c r="F35" s="9"/>
      <c r="G35" s="9"/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0">
        <f t="shared" si="1"/>
        <v>0</v>
      </c>
      <c r="AX35" s="50">
        <f t="shared" si="2"/>
        <v>0</v>
      </c>
      <c r="AY35" s="51" t="str">
        <f t="shared" si="3"/>
        <v/>
      </c>
      <c r="AZ35" s="28">
        <f t="shared" si="0"/>
        <v>0</v>
      </c>
      <c r="BA35" s="48">
        <v>20</v>
      </c>
    </row>
    <row r="36" spans="1:53">
      <c r="A36" s="9"/>
      <c r="B36" s="9"/>
      <c r="C36" s="9"/>
      <c r="E36" s="9"/>
      <c r="F36" s="9"/>
      <c r="G36" s="9"/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0">
        <f t="shared" si="1"/>
        <v>0</v>
      </c>
      <c r="AX36" s="50">
        <f t="shared" si="2"/>
        <v>0</v>
      </c>
      <c r="AY36" s="51" t="str">
        <f t="shared" si="3"/>
        <v/>
      </c>
      <c r="AZ36" s="28">
        <f t="shared" si="0"/>
        <v>0</v>
      </c>
      <c r="BA36" s="48">
        <v>21</v>
      </c>
    </row>
    <row r="37" spans="1:53">
      <c r="A37" s="9"/>
      <c r="B37" s="9"/>
      <c r="C37" s="9"/>
      <c r="E37" s="9"/>
      <c r="F37" s="9"/>
      <c r="G37" s="9"/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0">
        <f t="shared" si="1"/>
        <v>0</v>
      </c>
      <c r="AX37" s="50">
        <f t="shared" si="2"/>
        <v>0</v>
      </c>
      <c r="AY37" s="51" t="str">
        <f t="shared" si="3"/>
        <v/>
      </c>
      <c r="AZ37" s="28">
        <f t="shared" si="0"/>
        <v>0</v>
      </c>
      <c r="BA37" s="48">
        <v>22</v>
      </c>
    </row>
    <row r="38" spans="1:53">
      <c r="A38" s="9"/>
      <c r="B38" s="9"/>
      <c r="C38" s="9"/>
      <c r="E38" s="9"/>
      <c r="F38" s="9"/>
      <c r="G38" s="9"/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0">
        <f t="shared" si="1"/>
        <v>0</v>
      </c>
      <c r="AX38" s="50">
        <f t="shared" si="2"/>
        <v>0</v>
      </c>
      <c r="AY38" s="51" t="str">
        <f t="shared" si="3"/>
        <v/>
      </c>
      <c r="AZ38" s="28">
        <f t="shared" si="0"/>
        <v>0</v>
      </c>
      <c r="BA38" s="48">
        <v>23</v>
      </c>
    </row>
    <row r="39" spans="1:53">
      <c r="A39" s="9"/>
      <c r="B39" s="9"/>
      <c r="C39" s="9"/>
      <c r="E39" s="9"/>
      <c r="F39" s="9"/>
      <c r="G39" s="9"/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0">
        <f t="shared" si="1"/>
        <v>0</v>
      </c>
      <c r="AX39" s="50">
        <f t="shared" si="2"/>
        <v>0</v>
      </c>
      <c r="AY39" s="51" t="str">
        <f t="shared" si="3"/>
        <v/>
      </c>
      <c r="AZ39" s="28">
        <f t="shared" si="0"/>
        <v>0</v>
      </c>
      <c r="BA39" s="48">
        <v>24</v>
      </c>
    </row>
    <row r="40" spans="1:53">
      <c r="A40" s="9"/>
      <c r="B40" s="9"/>
      <c r="C40" s="9"/>
      <c r="E40" s="9"/>
      <c r="F40" s="9"/>
      <c r="G40" s="9"/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0">
        <f t="shared" si="1"/>
        <v>0</v>
      </c>
      <c r="AX40" s="50">
        <f t="shared" si="2"/>
        <v>0</v>
      </c>
      <c r="AY40" s="51" t="str">
        <f t="shared" si="3"/>
        <v/>
      </c>
      <c r="AZ40" s="28">
        <f t="shared" si="0"/>
        <v>0</v>
      </c>
      <c r="BA40" s="48">
        <v>25</v>
      </c>
    </row>
    <row r="41" spans="1:53">
      <c r="A41" s="9"/>
      <c r="B41" s="9"/>
      <c r="C41" s="9"/>
      <c r="E41" s="9"/>
      <c r="F41" s="9"/>
      <c r="G41" s="9"/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0">
        <f t="shared" si="1"/>
        <v>0</v>
      </c>
      <c r="AX41" s="50">
        <f t="shared" si="2"/>
        <v>0</v>
      </c>
      <c r="AY41" s="51" t="str">
        <f t="shared" si="3"/>
        <v/>
      </c>
      <c r="AZ41" s="28">
        <f t="shared" si="0"/>
        <v>0</v>
      </c>
      <c r="BA41" s="48">
        <v>26</v>
      </c>
    </row>
    <row r="42" spans="1:53">
      <c r="A42" s="9"/>
      <c r="B42" s="9"/>
      <c r="C42" s="9"/>
      <c r="E42" s="9"/>
      <c r="F42" s="9"/>
      <c r="G42" s="9"/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0">
        <f t="shared" si="1"/>
        <v>0</v>
      </c>
      <c r="AX42" s="50">
        <f t="shared" si="2"/>
        <v>0</v>
      </c>
      <c r="AY42" s="51" t="str">
        <f t="shared" si="3"/>
        <v/>
      </c>
      <c r="AZ42" s="28">
        <f t="shared" si="0"/>
        <v>0</v>
      </c>
      <c r="BA42" s="48">
        <v>27</v>
      </c>
    </row>
    <row r="43" spans="1:53">
      <c r="A43" s="9"/>
      <c r="B43" s="9"/>
      <c r="C43" s="9"/>
      <c r="E43" s="9"/>
      <c r="F43" s="9"/>
      <c r="G43" s="9"/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0">
        <f t="shared" si="1"/>
        <v>0</v>
      </c>
      <c r="AX43" s="50">
        <f t="shared" si="2"/>
        <v>0</v>
      </c>
      <c r="AY43" s="51" t="str">
        <f t="shared" si="3"/>
        <v/>
      </c>
      <c r="AZ43" s="28">
        <f t="shared" si="0"/>
        <v>0</v>
      </c>
      <c r="BA43" s="48">
        <v>28</v>
      </c>
    </row>
    <row r="44" spans="1:53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2"/>
      <c r="AX44" s="52"/>
      <c r="AY44" s="53"/>
      <c r="AZ44" s="26"/>
    </row>
    <row r="45" spans="1:53">
      <c r="A45" s="9"/>
      <c r="B45" s="9"/>
      <c r="C45" s="9"/>
      <c r="E45" s="9"/>
      <c r="F45" s="9"/>
      <c r="G45" s="9"/>
      <c r="I45" s="34" t="s">
        <v>411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50">
        <f t="shared" ref="AW45:AX45" si="5">SUM(AW14:AW43)</f>
        <v>0</v>
      </c>
      <c r="AX45" s="50">
        <f t="shared" si="5"/>
        <v>0</v>
      </c>
      <c r="AY45" s="51" t="e">
        <f>AW45/(AW45+AX45)</f>
        <v>#DIV/0!</v>
      </c>
      <c r="AZ45" s="28">
        <f>SUM(AZ14:AZ43)</f>
        <v>0</v>
      </c>
    </row>
    <row r="46" spans="1:53">
      <c r="A46" s="9"/>
      <c r="B46" s="9"/>
      <c r="C46" s="9"/>
      <c r="E46" s="9"/>
      <c r="F46" s="9"/>
      <c r="G46" s="9"/>
    </row>
    <row r="47" spans="1:53">
      <c r="A47" s="9"/>
      <c r="B47" s="9"/>
      <c r="C47" s="9"/>
      <c r="E47" s="9"/>
      <c r="F47" s="9"/>
      <c r="G47" s="9"/>
    </row>
    <row r="48" spans="1:53">
      <c r="A48" s="9"/>
      <c r="B48" s="9"/>
      <c r="C48" s="9"/>
      <c r="E48" s="9"/>
      <c r="F48" s="9"/>
      <c r="G48" s="9"/>
      <c r="I48" s="45"/>
      <c r="J48" s="45"/>
      <c r="X48" s="44" t="s">
        <v>453</v>
      </c>
      <c r="AB48" s="147">
        <f>X45</f>
        <v>0</v>
      </c>
      <c r="AC48" s="147"/>
    </row>
    <row r="49" spans="1:48">
      <c r="A49" s="9"/>
      <c r="B49" s="9"/>
      <c r="C49" s="9"/>
      <c r="E49" s="9"/>
      <c r="F49" s="9"/>
      <c r="G49" s="9"/>
      <c r="I49" s="49"/>
      <c r="J49" s="49"/>
      <c r="X49" s="44" t="s">
        <v>341</v>
      </c>
      <c r="AB49" s="147">
        <f>L45</f>
        <v>0</v>
      </c>
      <c r="AC49" s="147"/>
    </row>
    <row r="50" spans="1:48">
      <c r="A50" s="9"/>
      <c r="B50" s="9"/>
      <c r="C50" s="9"/>
      <c r="E50" s="9"/>
      <c r="F50" s="9"/>
      <c r="G50" s="9"/>
      <c r="I50" s="45"/>
      <c r="J50" s="45"/>
      <c r="K50" s="59"/>
      <c r="X50" s="44" t="s">
        <v>342</v>
      </c>
      <c r="AB50" s="146" t="e">
        <f>AB49/AB48</f>
        <v>#DIV/0!</v>
      </c>
      <c r="AC50" s="146"/>
    </row>
    <row r="51" spans="1:48">
      <c r="A51" s="9"/>
      <c r="B51" s="9"/>
      <c r="C51" s="9"/>
      <c r="E51" s="9"/>
      <c r="F51" s="9"/>
      <c r="G51" s="9"/>
      <c r="AV51" s="58"/>
    </row>
    <row r="52" spans="1:48">
      <c r="A52" s="9"/>
      <c r="B52" s="9"/>
      <c r="C52" s="9"/>
      <c r="E52" s="9"/>
      <c r="F52" s="9"/>
      <c r="G52" s="9"/>
      <c r="AV52" s="58"/>
    </row>
    <row r="53" spans="1:48">
      <c r="A53" s="9"/>
      <c r="B53" s="9"/>
      <c r="C53" s="9"/>
      <c r="E53" s="9"/>
      <c r="F53" s="9"/>
      <c r="G53" s="9"/>
      <c r="I53" s="148" t="s">
        <v>412</v>
      </c>
      <c r="J53" s="148"/>
      <c r="K53" s="148" t="s">
        <v>413</v>
      </c>
      <c r="L53" s="148"/>
      <c r="AV53" s="58"/>
    </row>
    <row r="54" spans="1:48">
      <c r="A54" s="9"/>
      <c r="B54" s="9"/>
      <c r="C54" s="9"/>
      <c r="E54" s="9"/>
      <c r="F54" s="9"/>
      <c r="G54" s="9"/>
      <c r="AV54" s="58"/>
    </row>
    <row r="55" spans="1:48">
      <c r="A55" s="9"/>
      <c r="B55" s="9"/>
      <c r="C55" s="9"/>
      <c r="E55" s="9"/>
      <c r="F55" s="9"/>
      <c r="G55" s="9"/>
      <c r="AV55" s="58"/>
    </row>
    <row r="56" spans="1:48">
      <c r="A56" s="9"/>
      <c r="B56" s="9"/>
      <c r="C56" s="9"/>
      <c r="E56" s="9"/>
      <c r="F56" s="9"/>
      <c r="G56" s="9"/>
      <c r="I56" s="45"/>
      <c r="J56" s="45"/>
      <c r="K56" s="45"/>
      <c r="L56" s="45"/>
      <c r="AV56" s="58"/>
    </row>
    <row r="57" spans="1:48">
      <c r="A57" s="9"/>
      <c r="B57" s="9"/>
      <c r="C57" s="9"/>
      <c r="E57" s="9"/>
      <c r="F57" s="9"/>
      <c r="G57" s="9"/>
      <c r="I57" s="45"/>
      <c r="J57" s="45"/>
      <c r="K57" s="45"/>
      <c r="L57" s="45"/>
      <c r="AV57" s="58"/>
    </row>
    <row r="58" spans="1:48">
      <c r="A58" s="9"/>
      <c r="B58" s="9"/>
      <c r="C58" s="9"/>
      <c r="E58" s="9"/>
      <c r="F58" s="9"/>
      <c r="G58" s="9"/>
      <c r="I58" s="45"/>
      <c r="J58" s="45"/>
      <c r="K58" s="45"/>
      <c r="L58" s="45"/>
      <c r="AV58" s="58"/>
    </row>
    <row r="59" spans="1:48">
      <c r="A59" s="9"/>
      <c r="B59" s="9"/>
      <c r="C59" s="9"/>
      <c r="E59" s="9"/>
      <c r="F59" s="9"/>
      <c r="G59" s="9"/>
      <c r="AV59" s="58"/>
    </row>
    <row r="60" spans="1:48">
      <c r="A60" s="9"/>
      <c r="B60" s="9"/>
      <c r="C60" s="9"/>
      <c r="E60" s="9"/>
      <c r="F60" s="9"/>
      <c r="G60" s="9"/>
      <c r="AV60" s="58"/>
    </row>
    <row r="61" spans="1:48">
      <c r="A61" s="9"/>
      <c r="B61" s="9"/>
      <c r="C61" s="9"/>
      <c r="E61" s="9"/>
      <c r="F61" s="9"/>
      <c r="G61" s="9"/>
      <c r="AV61" s="58"/>
    </row>
    <row r="62" spans="1:48">
      <c r="A62" s="9"/>
      <c r="B62" s="9"/>
      <c r="C62" s="9"/>
      <c r="E62" s="9"/>
      <c r="F62" s="9"/>
      <c r="G62" s="9"/>
      <c r="AV62" s="58"/>
    </row>
    <row r="63" spans="1:48">
      <c r="A63" s="9"/>
      <c r="B63" s="9"/>
      <c r="C63" s="9"/>
      <c r="E63" s="9"/>
      <c r="F63" s="9"/>
      <c r="G63" s="9"/>
      <c r="AV63" s="58"/>
    </row>
    <row r="64" spans="1:48">
      <c r="A64" s="9"/>
      <c r="B64" s="9"/>
      <c r="C64" s="9"/>
      <c r="E64" s="9"/>
      <c r="F64" s="9"/>
      <c r="G64" s="9"/>
      <c r="AV64" s="58"/>
    </row>
    <row r="65" spans="1:48">
      <c r="A65" s="9"/>
      <c r="B65" s="9"/>
      <c r="C65" s="9"/>
      <c r="E65" s="9"/>
      <c r="F65" s="9"/>
      <c r="G65" s="9"/>
      <c r="AV65" s="58"/>
    </row>
    <row r="66" spans="1:48">
      <c r="A66" s="9"/>
      <c r="B66" s="9"/>
      <c r="C66" s="9"/>
      <c r="E66" s="9"/>
      <c r="F66" s="9"/>
      <c r="G66" s="9"/>
    </row>
    <row r="67" spans="1:48">
      <c r="A67" s="9"/>
      <c r="B67" s="9"/>
      <c r="C67" s="9"/>
      <c r="E67" s="9"/>
      <c r="F67" s="9"/>
      <c r="G67" s="9"/>
    </row>
    <row r="68" spans="1:48">
      <c r="A68" s="9"/>
      <c r="B68" s="9"/>
      <c r="C68" s="9"/>
      <c r="E68" s="9"/>
      <c r="F68" s="9"/>
      <c r="G68" s="9"/>
    </row>
    <row r="69" spans="1:48">
      <c r="A69" s="9"/>
      <c r="B69" s="9"/>
      <c r="C69" s="9"/>
      <c r="E69" s="9"/>
      <c r="F69" s="9"/>
      <c r="G69" s="9"/>
    </row>
    <row r="70" spans="1:48">
      <c r="A70" s="9"/>
      <c r="B70" s="9"/>
      <c r="C70" s="9"/>
      <c r="E70" s="9"/>
      <c r="F70" s="9"/>
      <c r="G70" s="9"/>
    </row>
    <row r="71" spans="1:48">
      <c r="A71" s="9"/>
      <c r="B71" s="9"/>
      <c r="C71" s="9"/>
      <c r="E71" s="9"/>
      <c r="F71" s="9"/>
      <c r="G71" s="9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S56"/>
  <sheetViews>
    <sheetView tabSelected="1" view="pageLayout" workbookViewId="0">
      <selection activeCell="K39" sqref="K39"/>
    </sheetView>
  </sheetViews>
  <sheetFormatPr baseColWidth="10" defaultRowHeight="13"/>
  <cols>
    <col min="1" max="1" width="6.28515625" style="10" customWidth="1"/>
    <col min="2" max="7" width="4.140625" style="3" customWidth="1"/>
    <col min="8" max="8" width="0.85546875" style="3" customWidth="1"/>
    <col min="9" max="14" width="4.140625" style="3" customWidth="1"/>
    <col min="15" max="15" width="0.85546875" style="3" customWidth="1"/>
    <col min="16" max="22" width="4.140625" style="3" customWidth="1"/>
    <col min="23" max="23" width="0.85546875" style="3" customWidth="1"/>
    <col min="24" max="33" width="4.140625" style="3" customWidth="1"/>
    <col min="34" max="34" width="0.85546875" style="3" customWidth="1"/>
    <col min="35" max="39" width="4.140625" style="3" customWidth="1"/>
    <col min="40" max="40" width="0.85546875" style="18" customWidth="1"/>
    <col min="41" max="42" width="6.7109375" style="3" customWidth="1"/>
    <col min="43" max="43" width="7.7109375" style="59" customWidth="1"/>
    <col min="44" max="44" width="5.7109375" style="3" customWidth="1"/>
    <col min="45" max="45" width="6.7109375" style="18" customWidth="1"/>
    <col min="46" max="16384" width="10.7109375" style="18"/>
  </cols>
  <sheetData>
    <row r="1" spans="1:45" s="27" customFormat="1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O1" s="3"/>
      <c r="AP1" s="3"/>
      <c r="AQ1" s="59"/>
      <c r="AR1" s="3"/>
    </row>
    <row r="2" spans="1:45">
      <c r="A2" s="3"/>
      <c r="B2" s="4" t="s">
        <v>541</v>
      </c>
      <c r="C2" s="4" t="s">
        <v>148</v>
      </c>
      <c r="D2" s="4" t="s">
        <v>537</v>
      </c>
      <c r="E2" s="4" t="s">
        <v>446</v>
      </c>
      <c r="F2" s="4" t="s">
        <v>447</v>
      </c>
      <c r="G2" s="4" t="s">
        <v>542</v>
      </c>
      <c r="H2" s="4"/>
      <c r="I2" s="5" t="s">
        <v>283</v>
      </c>
      <c r="J2" s="5" t="s">
        <v>279</v>
      </c>
      <c r="K2" s="5" t="s">
        <v>448</v>
      </c>
      <c r="L2" s="5" t="s">
        <v>449</v>
      </c>
      <c r="M2" s="5" t="s">
        <v>539</v>
      </c>
      <c r="N2" s="5" t="s">
        <v>450</v>
      </c>
      <c r="O2" s="5"/>
      <c r="P2" s="6" t="s">
        <v>536</v>
      </c>
      <c r="Q2" s="6" t="s">
        <v>451</v>
      </c>
      <c r="R2" s="6" t="s">
        <v>281</v>
      </c>
      <c r="S2" s="6" t="s">
        <v>278</v>
      </c>
      <c r="T2" s="6" t="s">
        <v>452</v>
      </c>
      <c r="U2" s="6" t="s">
        <v>8</v>
      </c>
      <c r="V2" s="6" t="s">
        <v>9</v>
      </c>
      <c r="W2" s="6"/>
      <c r="X2" s="7" t="s">
        <v>10</v>
      </c>
      <c r="Y2" s="7" t="s">
        <v>546</v>
      </c>
      <c r="Z2" s="7" t="s">
        <v>11</v>
      </c>
      <c r="AA2" s="7" t="s">
        <v>540</v>
      </c>
      <c r="AB2" s="7" t="s">
        <v>277</v>
      </c>
      <c r="AC2" s="7" t="s">
        <v>285</v>
      </c>
      <c r="AD2" s="7" t="s">
        <v>12</v>
      </c>
      <c r="AE2" s="7" t="s">
        <v>13</v>
      </c>
      <c r="AF2" s="7" t="s">
        <v>538</v>
      </c>
      <c r="AG2" s="7" t="s">
        <v>545</v>
      </c>
      <c r="AH2" s="7"/>
      <c r="AI2" s="8" t="s">
        <v>14</v>
      </c>
      <c r="AJ2" s="8" t="s">
        <v>406</v>
      </c>
      <c r="AK2" s="8" t="s">
        <v>407</v>
      </c>
      <c r="AL2" s="8" t="s">
        <v>276</v>
      </c>
      <c r="AM2" s="8" t="s">
        <v>408</v>
      </c>
      <c r="AN2" s="35"/>
      <c r="AO2" s="56" t="s">
        <v>138</v>
      </c>
      <c r="AP2" s="56" t="s">
        <v>139</v>
      </c>
      <c r="AQ2" s="57" t="s">
        <v>137</v>
      </c>
      <c r="AR2" s="28" t="s">
        <v>458</v>
      </c>
    </row>
    <row r="3" spans="1:45">
      <c r="A3" s="3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1"/>
      <c r="AO3" s="29"/>
      <c r="AP3" s="29"/>
      <c r="AQ3" s="47"/>
      <c r="AR3" s="30"/>
    </row>
    <row r="4" spans="1:45">
      <c r="A4" s="42">
        <v>1</v>
      </c>
      <c r="B4" s="28">
        <f>Waipahu!J14+Moanalua!J14+Waialua!J14+Kaiser!J14+Kalani!J14+'Pearl City'!J14+Leilehua!J14+Kapolei!J14+Mililani!J14+Campbell!J14+Kahuku!J14+'OIA-Campbell'!J14+'OIA-Kahuku'!J14+'OIA-Kapolei'!J14+'States-Kekaulike'!J14+'States-Punahou'!J14+'States-Kahuku'!J14+'States-Baldwin'!J14</f>
        <v>0</v>
      </c>
      <c r="C4" s="28">
        <f>Waipahu!K14+Moanalua!K14+Waialua!K14+Kaiser!K14+Kalani!K14+'Pearl City'!K14+Leilehua!K14+Kapolei!K14+Mililani!K14+Campbell!K14+Kahuku!K14+'OIA-Campbell'!K14+'OIA-Kahuku'!K14+'OIA-Kapolei'!K14+'States-Kekaulike'!K14+'States-Punahou'!K14+'States-Kahuku'!K14+'States-Baldwin'!K14</f>
        <v>0</v>
      </c>
      <c r="D4" s="28">
        <f>Waipahu!L14+Moanalua!L14+Waialua!L14+Kaiser!L14+Kalani!L14+'Pearl City'!L14+Leilehua!L14+Kapolei!L14+Mililani!L14+Campbell!L14+Kahuku!L14+'OIA-Campbell'!L14+'OIA-Kahuku'!L14+'OIA-Kapolei'!L14+'States-Kekaulike'!L14+'States-Punahou'!L14+'States-Kahuku'!L14+'States-Baldwin'!L14</f>
        <v>0</v>
      </c>
      <c r="E4" s="28">
        <f>Waipahu!M14+Moanalua!M14+Waialua!M14+Kaiser!M14+Kalani!M14+'Pearl City'!M14+Leilehua!M14+Kapolei!M14+Mililani!M14+Campbell!M14+Kahuku!M14+'OIA-Campbell'!M14+'OIA-Kahuku'!M14+'OIA-Kapolei'!M14+'States-Kekaulike'!M14+'States-Punahou'!M14+'States-Kahuku'!M14+'States-Baldwin'!M14</f>
        <v>0</v>
      </c>
      <c r="F4" s="28">
        <f>Waipahu!N14+Moanalua!N14+Waialua!N14+Kaiser!N14+Kalani!N14+'Pearl City'!N14+Leilehua!N14+Kapolei!N14+Mililani!N14+Campbell!N14+Kahuku!N14+'OIA-Campbell'!N14+'OIA-Kahuku'!N14+'OIA-Kapolei'!N14+'States-Kekaulike'!N14+'States-Punahou'!N14+'States-Kahuku'!N14+'States-Baldwin'!N14</f>
        <v>1</v>
      </c>
      <c r="G4" s="28">
        <f>Waipahu!O14+Moanalua!O14+Waialua!O14+Kaiser!O14+Kalani!O14+'Pearl City'!O14+Leilehua!O14+Kapolei!O14+Mililani!O14+Campbell!O14+Kahuku!O14+'OIA-Campbell'!O14+'OIA-Kahuku'!O14+'OIA-Kapolei'!O14+'States-Kekaulike'!O14+'States-Punahou'!O14+'States-Kahuku'!O14+'States-Baldwin'!O14</f>
        <v>0</v>
      </c>
      <c r="H4" s="28">
        <f>Waipahu!P14+Moanalua!P14+Waialua!P14+Kaiser!P14+Kalani!P14+'Pearl City'!P14+Leilehua!P14+Kapolei!P14+Mililani!P14+Campbell!P14+Kahuku!P14+'OIA-Campbell'!P14+'OIA-Kahuku'!P14+'OIA-Kapolei'!P14+'States-Kekaulike'!P14+'States-Punahou'!P14+'States-Kahuku'!P14+'States-Baldwin'!P14</f>
        <v>0</v>
      </c>
      <c r="I4" s="28">
        <f>Waipahu!Q14+Moanalua!Q14+Waialua!Q14+Kaiser!Q14+Kalani!Q14+'Pearl City'!Q14+Leilehua!Q14+Kapolei!Q14+Mililani!Q14+Campbell!Q14+Kahuku!Q14+'OIA-Campbell'!Q14+'OIA-Kahuku'!Q14+'OIA-Kapolei'!Q14+'States-Kekaulike'!Q14+'States-Punahou'!Q14+'States-Kahuku'!Q14+'States-Baldwin'!Q14</f>
        <v>0</v>
      </c>
      <c r="J4" s="28">
        <f>Waipahu!R14+Moanalua!R14+Waialua!R14+Kaiser!R14+Kalani!R14+'Pearl City'!R14+Leilehua!R14+Kapolei!R14+Mililani!R14+Campbell!R14+Kahuku!R14+'OIA-Campbell'!R14+'OIA-Kahuku'!R14+'OIA-Kapolei'!R14+'States-Kekaulike'!R14+'States-Punahou'!R14+'States-Kahuku'!R14+'States-Baldwin'!R14</f>
        <v>0</v>
      </c>
      <c r="K4" s="28">
        <f>Waipahu!S14+Moanalua!S14+Waialua!S14+Kaiser!S14+Kalani!S14+'Pearl City'!S14+Leilehua!S14+Kapolei!S14+Mililani!S14+Campbell!S14+Kahuku!S14+'OIA-Campbell'!S14+'OIA-Kahuku'!S14+'OIA-Kapolei'!S14+'States-Kekaulike'!S14+'States-Punahou'!S14+'States-Kahuku'!S14+'States-Baldwin'!S14</f>
        <v>0</v>
      </c>
      <c r="L4" s="28">
        <f>Waipahu!T14+Moanalua!T14+Waialua!T14+Kaiser!T14+Kalani!T14+'Pearl City'!T14+Leilehua!T14+Kapolei!T14+Mililani!T14+Campbell!T14+Kahuku!T14+'OIA-Campbell'!T14+'OIA-Kahuku'!T14+'OIA-Kapolei'!T14+'States-Kekaulike'!T14+'States-Punahou'!T14+'States-Kahuku'!T14+'States-Baldwin'!T14</f>
        <v>0</v>
      </c>
      <c r="M4" s="28">
        <f>Waipahu!U14+Moanalua!U14+Waialua!U14+Kaiser!U14+Kalani!U14+'Pearl City'!U14+Leilehua!U14+Kapolei!U14+Mililani!U14+Campbell!U14+Kahuku!U14+'OIA-Campbell'!U14+'OIA-Kahuku'!U14+'OIA-Kapolei'!U14+'States-Kekaulike'!U14+'States-Punahou'!U14+'States-Kahuku'!U14+'States-Baldwin'!U14</f>
        <v>0</v>
      </c>
      <c r="N4" s="28">
        <f>Waipahu!V14+Moanalua!V14+Waialua!V14+Kaiser!V14+Kalani!V14+'Pearl City'!V14+Leilehua!V14+Kapolei!V14+Mililani!V14+Campbell!V14+Kahuku!V14+'OIA-Campbell'!V14+'OIA-Kahuku'!V14+'OIA-Kapolei'!V14+'States-Kekaulike'!V14+'States-Punahou'!V14+'States-Kahuku'!V14+'States-Baldwin'!V14</f>
        <v>0</v>
      </c>
      <c r="O4" s="28">
        <f>Waipahu!W14+Moanalua!W14+Waialua!W14+Kaiser!W14+Kalani!W14+'Pearl City'!W14+Leilehua!W14+Kapolei!W14+Mililani!W14+Campbell!W14+Kahuku!W14+'OIA-Campbell'!W14+'OIA-Kahuku'!W14+'OIA-Kapolei'!W14+'States-Kekaulike'!W14+'States-Punahou'!W14+'States-Kahuku'!W14+'States-Baldwin'!W14</f>
        <v>0</v>
      </c>
      <c r="P4" s="28">
        <f>Waipahu!X14+Moanalua!X14+Waialua!X14+Kaiser!X14+Kalani!X14+'Pearl City'!X14+Leilehua!X14+Kapolei!X14+Mililani!X14+Campbell!X14+Kahuku!X14+'OIA-Campbell'!X14+'OIA-Kahuku'!X14+'OIA-Kapolei'!X14+'States-Kekaulike'!X14+'States-Punahou'!X14+'States-Kahuku'!X14+'States-Baldwin'!X14</f>
        <v>0</v>
      </c>
      <c r="Q4" s="28">
        <f>Waipahu!Y14+Moanalua!Y14+Waialua!Y14+Kaiser!Y14+Kalani!Y14+'Pearl City'!Y14+Leilehua!Y14+Kapolei!Y14+Mililani!Y14+Campbell!Y14+Kahuku!Y14+'OIA-Campbell'!Y14+'OIA-Kahuku'!Y14+'OIA-Kapolei'!Y14+'States-Kekaulike'!Y14+'States-Punahou'!Y14+'States-Kahuku'!Y14+'States-Baldwin'!Y14</f>
        <v>0</v>
      </c>
      <c r="R4" s="28">
        <f>Waipahu!Z14+Moanalua!Z14+Waialua!Z14+Kaiser!Z14+Kalani!Z14+'Pearl City'!Z14+Leilehua!Z14+Kapolei!Z14+Mililani!Z14+Campbell!Z14+Kahuku!Z14+'OIA-Campbell'!Z14+'OIA-Kahuku'!Z14+'OIA-Kapolei'!Z14+'States-Kekaulike'!Z14+'States-Punahou'!Z14+'States-Kahuku'!Z14+'States-Baldwin'!Z14</f>
        <v>100</v>
      </c>
      <c r="S4" s="28">
        <f>Waipahu!AA14+Moanalua!AA14+Waialua!AA14+Kaiser!AA14+Kalani!AA14+'Pearl City'!AA14+Leilehua!AA14+Kapolei!AA14+Mililani!AA14+Campbell!AA14+Kahuku!AA14+'OIA-Campbell'!AA14+'OIA-Kahuku'!AA14+'OIA-Kapolei'!AA14+'States-Kekaulike'!AA14+'States-Punahou'!AA14+'States-Kahuku'!AA14+'States-Baldwin'!AA14</f>
        <v>1</v>
      </c>
      <c r="T4" s="28">
        <f>Waipahu!AB14+Moanalua!AB14+Waialua!AB14+Kaiser!AB14+Kalani!AB14+'Pearl City'!AB14+Leilehua!AB14+Kapolei!AB14+Mililani!AB14+Campbell!AB14+Kahuku!AB14+'OIA-Campbell'!AB14+'OIA-Kahuku'!AB14+'OIA-Kapolei'!AB14+'States-Kekaulike'!AB14+'States-Punahou'!AB14+'States-Kahuku'!AB14+'States-Baldwin'!AB14</f>
        <v>0</v>
      </c>
      <c r="U4" s="28">
        <f>Waipahu!AC14+Moanalua!AC14+Waialua!AC14+Kaiser!AC14+Kalani!AC14+'Pearl City'!AC14+Leilehua!AC14+Kapolei!AC14+Mililani!AC14+Campbell!AC14+Kahuku!AC14+'OIA-Campbell'!AC14+'OIA-Kahuku'!AC14+'OIA-Kapolei'!AC14+'States-Kekaulike'!AC14+'States-Punahou'!AC14+'States-Kahuku'!AC14+'States-Baldwin'!AC14</f>
        <v>0</v>
      </c>
      <c r="V4" s="28">
        <f>Waipahu!AD14+Moanalua!AD14+Waialua!AD14+Kaiser!AD14+Kalani!AD14+'Pearl City'!AD14+Leilehua!AD14+Kapolei!AD14+Mililani!AD14+Campbell!AD14+Kahuku!AD14+'OIA-Campbell'!AD14+'OIA-Kahuku'!AD14+'OIA-Kapolei'!AD14+'States-Kekaulike'!AD14+'States-Punahou'!AD14+'States-Kahuku'!AD14+'States-Baldwin'!AD14</f>
        <v>0</v>
      </c>
      <c r="W4" s="28">
        <f>Waipahu!AE14+Moanalua!AE14+Waialua!AE14+Kaiser!AE14+Kalani!AE14+'Pearl City'!AE14+Leilehua!AE14+Kapolei!AE14+Mililani!AE14+Campbell!AE14+Kahuku!AE14+'OIA-Campbell'!AE14+'OIA-Kahuku'!AE14+'OIA-Kapolei'!AE14+'States-Kekaulike'!AE14+'States-Punahou'!AE14+'States-Kahuku'!AE14+'States-Baldwin'!AE14</f>
        <v>0</v>
      </c>
      <c r="X4" s="28">
        <f>Waipahu!AF14+Moanalua!AF14+Waialua!AF14+Kaiser!AF14+Kalani!AF14+'Pearl City'!AF14+Leilehua!AF14+Kapolei!AF14+Mililani!AF14+Campbell!AF14+Kahuku!AF14+'OIA-Campbell'!AF14+'OIA-Kahuku'!AF14+'OIA-Kapolei'!AF14+'States-Kekaulike'!AF14+'States-Punahou'!AF14+'States-Kahuku'!AF14+'States-Baldwin'!AF14</f>
        <v>0</v>
      </c>
      <c r="Y4" s="28">
        <f>Waipahu!AG14+Moanalua!AG14+Waialua!AG14+Kaiser!AG14+Kalani!AG14+'Pearl City'!AG14+Leilehua!AG14+Kapolei!AG14+Mililani!AG14+Campbell!AG14+Kahuku!AG14+'OIA-Campbell'!AG14+'OIA-Kahuku'!AG14+'OIA-Kapolei'!AG14+'States-Kekaulike'!AG14+'States-Punahou'!AG14+'States-Kahuku'!AG14+'States-Baldwin'!AG14</f>
        <v>0</v>
      </c>
      <c r="Z4" s="28">
        <f>Waipahu!AH14+Moanalua!AH14+Waialua!AH14+Kaiser!AH14+Kalani!AH14+'Pearl City'!AH14+Leilehua!AH14+Kapolei!AH14+Mililani!AH14+Campbell!AH14+Kahuku!AH14+'OIA-Campbell'!AH14+'OIA-Kahuku'!AH14+'OIA-Kapolei'!AH14+'States-Kekaulike'!AH14+'States-Punahou'!AH14+'States-Kahuku'!AH14+'States-Baldwin'!AH14</f>
        <v>0</v>
      </c>
      <c r="AA4" s="28">
        <f>Waipahu!AI14+Moanalua!AI14+Waialua!AI14+Kaiser!AI14+Kalani!AI14+'Pearl City'!AI14+Leilehua!AI14+Kapolei!AI14+Mililani!AI14+Campbell!AI14+Kahuku!AI14+'OIA-Campbell'!AI14+'OIA-Kahuku'!AI14+'OIA-Kapolei'!AI14+'States-Kekaulike'!AI14+'States-Punahou'!AI14+'States-Kahuku'!AI14+'States-Baldwin'!AI14</f>
        <v>0</v>
      </c>
      <c r="AB4" s="28">
        <f>Waipahu!AJ14+Moanalua!AJ14+Waialua!AJ14+Kaiser!AJ14+Kalani!AJ14+'Pearl City'!AJ14+Leilehua!AJ14+Kapolei!AJ14+Mililani!AJ14+Campbell!AJ14+Kahuku!AJ14+'OIA-Campbell'!AJ14+'OIA-Kahuku'!AJ14+'OIA-Kapolei'!AJ14+'States-Kekaulike'!AJ14+'States-Punahou'!AJ14+'States-Kahuku'!AJ14+'States-Baldwin'!AJ14</f>
        <v>1</v>
      </c>
      <c r="AC4" s="28">
        <f>Waipahu!AK14+Moanalua!AK14+Waialua!AK14+Kaiser!AK14+Kalani!AK14+'Pearl City'!AK14+Leilehua!AK14+Kapolei!AK14+Mililani!AK14+Campbell!AK14+Kahuku!AK14+'OIA-Campbell'!AK14+'OIA-Kahuku'!AK14+'OIA-Kapolei'!AK14+'States-Kekaulike'!AK14+'States-Punahou'!AK14+'States-Kahuku'!AK14+'States-Baldwin'!AK14</f>
        <v>11</v>
      </c>
      <c r="AD4" s="28">
        <f>Waipahu!AL14+Moanalua!AL14+Waialua!AL14+Kaiser!AL14+Kalani!AL14+'Pearl City'!AL14+Leilehua!AL14+Kapolei!AL14+Mililani!AL14+Campbell!AL14+Kahuku!AL14+'OIA-Campbell'!AL14+'OIA-Kahuku'!AL14+'OIA-Kapolei'!AL14+'States-Kekaulike'!AL14+'States-Punahou'!AL14+'States-Kahuku'!AL14+'States-Baldwin'!AL14</f>
        <v>0</v>
      </c>
      <c r="AE4" s="28">
        <f>Waipahu!AM14+Moanalua!AM14+Waialua!AM14+Kaiser!AM14+Kalani!AM14+'Pearl City'!AM14+Leilehua!AM14+Kapolei!AM14+Mililani!AM14+Campbell!AM14+Kahuku!AM14+'OIA-Campbell'!AM14+'OIA-Kahuku'!AM14+'OIA-Kapolei'!AM14+'States-Kekaulike'!AM14+'States-Punahou'!AM14+'States-Kahuku'!AM14+'States-Baldwin'!AM14</f>
        <v>0</v>
      </c>
      <c r="AF4" s="28">
        <f>Waipahu!AN14+Moanalua!AN14+Waialua!AN14+Kaiser!AN14+Kalani!AN14+'Pearl City'!AN14+Leilehua!AN14+Kapolei!AN14+Mililani!AN14+Campbell!AN14+Kahuku!AN14+'OIA-Campbell'!AN14+'OIA-Kahuku'!AN14+'OIA-Kapolei'!AN14+'States-Kekaulike'!AN14+'States-Punahou'!AN14+'States-Kahuku'!AN14+'States-Baldwin'!AN14</f>
        <v>0</v>
      </c>
      <c r="AG4" s="28">
        <f>Waipahu!AO14+Moanalua!AO14+Waialua!AO14+Kaiser!AO14+Kalani!AO14+'Pearl City'!AO14+Leilehua!AO14+Kapolei!AO14+Mililani!AO14+Campbell!AO14+Kahuku!AO14+'OIA-Campbell'!AO14+'OIA-Kahuku'!AO14+'OIA-Kapolei'!AO14+'States-Kekaulike'!AO14+'States-Punahou'!AO14+'States-Kahuku'!AO14+'States-Baldwin'!AO14</f>
        <v>9</v>
      </c>
      <c r="AH4" s="28">
        <f>Waipahu!AP14+Moanalua!AP14+Waialua!AP14+Kaiser!AP14+Kalani!AP14+'Pearl City'!AP14+Leilehua!AP14+Kapolei!AP14+Mililani!AP14+Campbell!AP14+Kahuku!AP14+'OIA-Campbell'!AP14+'OIA-Kahuku'!AP14+'OIA-Kapolei'!AP14+'States-Kekaulike'!AP14+'States-Punahou'!AP14+'States-Kahuku'!AP14+'States-Baldwin'!AP14</f>
        <v>0</v>
      </c>
      <c r="AI4" s="28">
        <f>Waipahu!AQ14+Moanalua!AQ14+Waialua!AQ14+Kaiser!AQ14+Kalani!AQ14+'Pearl City'!AQ14+Leilehua!AQ14+Kapolei!AQ14+Mililani!AQ14+Campbell!AQ14+Kahuku!AQ14+'OIA-Campbell'!AQ14+'OIA-Kahuku'!AQ14+'OIA-Kapolei'!AQ14+'States-Kekaulike'!AQ14+'States-Punahou'!AQ14+'States-Kahuku'!AQ14+'States-Baldwin'!AQ14</f>
        <v>0</v>
      </c>
      <c r="AJ4" s="28">
        <f>Waipahu!AR14+Moanalua!AR14+Waialua!AR14+Kaiser!AR14+Kalani!AR14+'Pearl City'!AR14+Leilehua!AR14+Kapolei!AR14+Mililani!AR14+Campbell!AR14+Kahuku!AR14+'OIA-Campbell'!AR14+'OIA-Kahuku'!AR14+'OIA-Kapolei'!AR14+'States-Kekaulike'!AR14+'States-Punahou'!AR14+'States-Kahuku'!AR14+'States-Baldwin'!AR14</f>
        <v>0</v>
      </c>
      <c r="AK4" s="28">
        <f>Waipahu!AS14+Moanalua!AS14+Waialua!AS14+Kaiser!AS14+Kalani!AS14+'Pearl City'!AS14+Leilehua!AS14+Kapolei!AS14+Mililani!AS14+Campbell!AS14+Kahuku!AS14+'OIA-Campbell'!AS14+'OIA-Kahuku'!AS14+'OIA-Kapolei'!AS14+'States-Kekaulike'!AS14+'States-Punahou'!AS14+'States-Kahuku'!AS14+'States-Baldwin'!AS14</f>
        <v>0</v>
      </c>
      <c r="AL4" s="28">
        <f>Waipahu!AT14+Moanalua!AT14+Waialua!AT14+Kaiser!AT14+Kalani!AT14+'Pearl City'!AT14+Leilehua!AT14+Kapolei!AT14+Mililani!AT14+Campbell!AT14+Kahuku!AT14+'OIA-Campbell'!AT14+'OIA-Kahuku'!AT14+'OIA-Kapolei'!AT14+'States-Kekaulike'!AT14+'States-Punahou'!AT14+'States-Kahuku'!AT14+'States-Baldwin'!AT14</f>
        <v>0</v>
      </c>
      <c r="AM4" s="28">
        <f>Waipahu!AU14+Moanalua!AU14+Waialua!AU14+Kaiser!AU14+Kalani!AU14+'Pearl City'!AU14+Leilehua!AU14+Kapolei!AU14+Mililani!AU14+Campbell!AU14+Kahuku!AU14+'OIA-Campbell'!AU14+'OIA-Kahuku'!AU14+'OIA-Kapolei'!AU14+'States-Kekaulike'!AU14+'States-Punahou'!AU14+'States-Kahuku'!AU14+'States-Baldwin'!AU14</f>
        <v>0</v>
      </c>
      <c r="AN4" s="28">
        <f>Waipahu!AV14+Moanalua!AV14+Waialua!AV14+Kaiser!AV14+Kalani!AV14+'Pearl City'!AV14+Leilehua!AV14+Kapolei!AV14+Mililani!AV14+Campbell!AV14+Kahuku!AV14+'OIA-Campbell'!AV14+'OIA-Kahuku'!AV14+'OIA-Kapolei'!AV14+'States-Kekaulike'!AV14+'States-Punahou'!AV14+'States-Kahuku'!AV14+'States-Baldwin'!AV14</f>
        <v>0</v>
      </c>
      <c r="AO4" s="28">
        <f>Waipahu!AW14+Moanalua!AW14+Waialua!AW14+Kaiser!AW14+Kalani!AW14+'Pearl City'!AW14+Leilehua!AW14+Kapolei!AW14+Mililani!AW14+Campbell!AW14+Kahuku!AW14+'OIA-Campbell'!AW14+'OIA-Kahuku'!AW14+'OIA-Kapolei'!AW14+'States-Kekaulike'!AW14+'States-Punahou'!AW14+'States-Kahuku'!AW14+'States-Baldwin'!AW14</f>
        <v>0</v>
      </c>
      <c r="AP4" s="28">
        <f>Waipahu!AX14+Moanalua!AX14+Waialua!AX14+Kaiser!AX14+Kalani!AX14+'Pearl City'!AX14+Leilehua!AX14+Kapolei!AX14+Mililani!AX14+Campbell!AX14+Kahuku!AX14+'OIA-Campbell'!AX14+'OIA-Kahuku'!AX14+'OIA-Kapolei'!AX14+'States-Kekaulike'!AX14+'States-Punahou'!AX14+'States-Kahuku'!AX14+'States-Baldwin'!AX14</f>
        <v>0</v>
      </c>
      <c r="AQ4" s="67" t="str">
        <f>IF((AO4+AP4)&gt;0,AO4/(AO4+AP4),"")</f>
        <v/>
      </c>
      <c r="AR4" s="28">
        <f>Waipahu!AZ14+Moanalua!AZ14+Waialua!AZ14+Kaiser!AZ14+Kalani!AZ14+'Pearl City'!AZ14+Leilehua!AZ14+Kapolei!AZ14+Mililani!AZ14+Campbell!AZ14+Kahuku!AZ14+'OIA-Campbell'!AZ14+'OIA-Kahuku'!AZ14+'OIA-Kapolei'!AZ14+'States-Kekaulike'!AZ14+'States-Punahou'!AZ14+'States-Kahuku'!AZ14+'States-Baldwin'!AZ14</f>
        <v>18</v>
      </c>
      <c r="AS4" s="32">
        <v>1</v>
      </c>
    </row>
    <row r="5" spans="1:45">
      <c r="A5" s="42" t="s">
        <v>409</v>
      </c>
      <c r="B5" s="28">
        <f>Waipahu!J15+Moanalua!J15+Waialua!J15+Kaiser!J15+Kalani!J15+'Pearl City'!J15+Leilehua!J15+Kapolei!J15+Mililani!J15+Campbell!J15+Kahuku!J15+'OIA-Campbell'!J15+'OIA-Kahuku'!J15+'OIA-Kapolei'!J15+'States-Kekaulike'!J15+'States-Punahou'!J15+'States-Kahuku'!J15+'States-Baldwin'!J15</f>
        <v>0</v>
      </c>
      <c r="C5" s="28">
        <f>Waipahu!K15+Moanalua!K15+Waialua!K15+Kaiser!K15+Kalani!K15+'Pearl City'!K15+Leilehua!K15+Kapolei!K15+Mililani!K15+Campbell!K15+Kahuku!K15+'OIA-Campbell'!K15+'OIA-Kahuku'!K15+'OIA-Kapolei'!K15+'States-Kekaulike'!K15+'States-Punahou'!K15+'States-Kahuku'!K15+'States-Baldwin'!K15</f>
        <v>0</v>
      </c>
      <c r="D5" s="28">
        <f>Waipahu!L15+Moanalua!L15+Waialua!L15+Kaiser!L15+Kalani!L15+'Pearl City'!L15+Leilehua!L15+Kapolei!L15+Mililani!L15+Campbell!L15+Kahuku!L15+'OIA-Campbell'!L15+'OIA-Kahuku'!L15+'OIA-Kapolei'!L15+'States-Kekaulike'!L15+'States-Punahou'!L15+'States-Kahuku'!L15+'States-Baldwin'!L15</f>
        <v>0</v>
      </c>
      <c r="E5" s="28">
        <f>Waipahu!M15+Moanalua!M15+Waialua!M15+Kaiser!M15+Kalani!M15+'Pearl City'!M15+Leilehua!M15+Kapolei!M15+Mililani!M15+Campbell!M15+Kahuku!M15+'OIA-Campbell'!M15+'OIA-Kahuku'!M15+'OIA-Kapolei'!M15+'States-Kekaulike'!M15+'States-Punahou'!M15+'States-Kahuku'!M15+'States-Baldwin'!M15</f>
        <v>0</v>
      </c>
      <c r="F5" s="28">
        <f>Waipahu!N15+Moanalua!N15+Waialua!N15+Kaiser!N15+Kalani!N15+'Pearl City'!N15+Leilehua!N15+Kapolei!N15+Mililani!N15+Campbell!N15+Kahuku!N15+'OIA-Campbell'!N15+'OIA-Kahuku'!N15+'OIA-Kapolei'!N15+'States-Kekaulike'!N15+'States-Punahou'!N15+'States-Kahuku'!N15+'States-Baldwin'!N15</f>
        <v>0</v>
      </c>
      <c r="G5" s="28">
        <f>Waipahu!O15+Moanalua!O15+Waialua!O15+Kaiser!O15+Kalani!O15+'Pearl City'!O15+Leilehua!O15+Kapolei!O15+Mililani!O15+Campbell!O15+Kahuku!O15+'OIA-Campbell'!O15+'OIA-Kahuku'!O15+'OIA-Kapolei'!O15+'States-Kekaulike'!O15+'States-Punahou'!O15+'States-Kahuku'!O15+'States-Baldwin'!O15</f>
        <v>0</v>
      </c>
      <c r="H5" s="28">
        <f>Waipahu!P15+Moanalua!P15+Waialua!P15+Kaiser!P15+Kalani!P15+'Pearl City'!P15+Leilehua!P15+Kapolei!P15+Mililani!P15+Campbell!P15+Kahuku!P15+'OIA-Campbell'!P15+'OIA-Kahuku'!P15+'OIA-Kapolei'!P15+'States-Kekaulike'!P15+'States-Punahou'!P15+'States-Kahuku'!P15+'States-Baldwin'!P15</f>
        <v>0</v>
      </c>
      <c r="I5" s="28">
        <f>Waipahu!Q15+Moanalua!Q15+Waialua!Q15+Kaiser!Q15+Kalani!Q15+'Pearl City'!Q15+Leilehua!Q15+Kapolei!Q15+Mililani!Q15+Campbell!Q15+Kahuku!Q15+'OIA-Campbell'!Q15+'OIA-Kahuku'!Q15+'OIA-Kapolei'!Q15+'States-Kekaulike'!Q15+'States-Punahou'!Q15+'States-Kahuku'!Q15+'States-Baldwin'!Q15</f>
        <v>0</v>
      </c>
      <c r="J5" s="28">
        <f>Waipahu!R15+Moanalua!R15+Waialua!R15+Kaiser!R15+Kalani!R15+'Pearl City'!R15+Leilehua!R15+Kapolei!R15+Mililani!R15+Campbell!R15+Kahuku!R15+'OIA-Campbell'!R15+'OIA-Kahuku'!R15+'OIA-Kapolei'!R15+'States-Kekaulike'!R15+'States-Punahou'!R15+'States-Kahuku'!R15+'States-Baldwin'!R15</f>
        <v>0</v>
      </c>
      <c r="K5" s="28">
        <f>Waipahu!S15+Moanalua!S15+Waialua!S15+Kaiser!S15+Kalani!S15+'Pearl City'!S15+Leilehua!S15+Kapolei!S15+Mililani!S15+Campbell!S15+Kahuku!S15+'OIA-Campbell'!S15+'OIA-Kahuku'!S15+'OIA-Kapolei'!S15+'States-Kekaulike'!S15+'States-Punahou'!S15+'States-Kahuku'!S15+'States-Baldwin'!S15</f>
        <v>0</v>
      </c>
      <c r="L5" s="28">
        <f>Waipahu!T15+Moanalua!T15+Waialua!T15+Kaiser!T15+Kalani!T15+'Pearl City'!T15+Leilehua!T15+Kapolei!T15+Mililani!T15+Campbell!T15+Kahuku!T15+'OIA-Campbell'!T15+'OIA-Kahuku'!T15+'OIA-Kapolei'!T15+'States-Kekaulike'!T15+'States-Punahou'!T15+'States-Kahuku'!T15+'States-Baldwin'!T15</f>
        <v>0</v>
      </c>
      <c r="M5" s="28">
        <f>Waipahu!U15+Moanalua!U15+Waialua!U15+Kaiser!U15+Kalani!U15+'Pearl City'!U15+Leilehua!U15+Kapolei!U15+Mililani!U15+Campbell!U15+Kahuku!U15+'OIA-Campbell'!U15+'OIA-Kahuku'!U15+'OIA-Kapolei'!U15+'States-Kekaulike'!U15+'States-Punahou'!U15+'States-Kahuku'!U15+'States-Baldwin'!U15</f>
        <v>0</v>
      </c>
      <c r="N5" s="28">
        <f>Waipahu!V15+Moanalua!V15+Waialua!V15+Kaiser!V15+Kalani!V15+'Pearl City'!V15+Leilehua!V15+Kapolei!V15+Mililani!V15+Campbell!V15+Kahuku!V15+'OIA-Campbell'!V15+'OIA-Kahuku'!V15+'OIA-Kapolei'!V15+'States-Kekaulike'!V15+'States-Punahou'!V15+'States-Kahuku'!V15+'States-Baldwin'!V15</f>
        <v>0</v>
      </c>
      <c r="O5" s="28">
        <f>Waipahu!W15+Moanalua!W15+Waialua!W15+Kaiser!W15+Kalani!W15+'Pearl City'!W15+Leilehua!W15+Kapolei!W15+Mililani!W15+Campbell!W15+Kahuku!W15+'OIA-Campbell'!W15+'OIA-Kahuku'!W15+'OIA-Kapolei'!W15+'States-Kekaulike'!W15+'States-Punahou'!W15+'States-Kahuku'!W15+'States-Baldwin'!W15</f>
        <v>0</v>
      </c>
      <c r="P5" s="28">
        <f>Waipahu!X15+Moanalua!X15+Waialua!X15+Kaiser!X15+Kalani!X15+'Pearl City'!X15+Leilehua!X15+Kapolei!X15+Mililani!X15+Campbell!X15+Kahuku!X15+'OIA-Campbell'!X15+'OIA-Kahuku'!X15+'OIA-Kapolei'!X15+'States-Kekaulike'!X15+'States-Punahou'!X15+'States-Kahuku'!X15+'States-Baldwin'!X15</f>
        <v>0</v>
      </c>
      <c r="Q5" s="28">
        <f>Waipahu!Y15+Moanalua!Y15+Waialua!Y15+Kaiser!Y15+Kalani!Y15+'Pearl City'!Y15+Leilehua!Y15+Kapolei!Y15+Mililani!Y15+Campbell!Y15+Kahuku!Y15+'OIA-Campbell'!Y15+'OIA-Kahuku'!Y15+'OIA-Kapolei'!Y15+'States-Kekaulike'!Y15+'States-Punahou'!Y15+'States-Kahuku'!Y15+'States-Baldwin'!Y15</f>
        <v>0</v>
      </c>
      <c r="R5" s="28">
        <f>Waipahu!Z15+Moanalua!Z15+Waialua!Z15+Kaiser!Z15+Kalani!Z15+'Pearl City'!Z15+Leilehua!Z15+Kapolei!Z15+Mililani!Z15+Campbell!Z15+Kahuku!Z15+'OIA-Campbell'!Z15+'OIA-Kahuku'!Z15+'OIA-Kapolei'!Z15+'States-Kekaulike'!Z15+'States-Punahou'!Z15+'States-Kahuku'!Z15+'States-Baldwin'!Z15</f>
        <v>7</v>
      </c>
      <c r="S5" s="28">
        <f>Waipahu!AA15+Moanalua!AA15+Waialua!AA15+Kaiser!AA15+Kalani!AA15+'Pearl City'!AA15+Leilehua!AA15+Kapolei!AA15+Mililani!AA15+Campbell!AA15+Kahuku!AA15+'OIA-Campbell'!AA15+'OIA-Kahuku'!AA15+'OIA-Kapolei'!AA15+'States-Kekaulike'!AA15+'States-Punahou'!AA15+'States-Kahuku'!AA15+'States-Baldwin'!AA15</f>
        <v>0</v>
      </c>
      <c r="T5" s="28">
        <f>Waipahu!AB15+Moanalua!AB15+Waialua!AB15+Kaiser!AB15+Kalani!AB15+'Pearl City'!AB15+Leilehua!AB15+Kapolei!AB15+Mililani!AB15+Campbell!AB15+Kahuku!AB15+'OIA-Campbell'!AB15+'OIA-Kahuku'!AB15+'OIA-Kapolei'!AB15+'States-Kekaulike'!AB15+'States-Punahou'!AB15+'States-Kahuku'!AB15+'States-Baldwin'!AB15</f>
        <v>0</v>
      </c>
      <c r="U5" s="28">
        <f>Waipahu!AC15+Moanalua!AC15+Waialua!AC15+Kaiser!AC15+Kalani!AC15+'Pearl City'!AC15+Leilehua!AC15+Kapolei!AC15+Mililani!AC15+Campbell!AC15+Kahuku!AC15+'OIA-Campbell'!AC15+'OIA-Kahuku'!AC15+'OIA-Kapolei'!AC15+'States-Kekaulike'!AC15+'States-Punahou'!AC15+'States-Kahuku'!AC15+'States-Baldwin'!AC15</f>
        <v>0</v>
      </c>
      <c r="V5" s="28">
        <f>Waipahu!AD15+Moanalua!AD15+Waialua!AD15+Kaiser!AD15+Kalani!AD15+'Pearl City'!AD15+Leilehua!AD15+Kapolei!AD15+Mililani!AD15+Campbell!AD15+Kahuku!AD15+'OIA-Campbell'!AD15+'OIA-Kahuku'!AD15+'OIA-Kapolei'!AD15+'States-Kekaulike'!AD15+'States-Punahou'!AD15+'States-Kahuku'!AD15+'States-Baldwin'!AD15</f>
        <v>0</v>
      </c>
      <c r="W5" s="28">
        <f>Waipahu!AE15+Moanalua!AE15+Waialua!AE15+Kaiser!AE15+Kalani!AE15+'Pearl City'!AE15+Leilehua!AE15+Kapolei!AE15+Mililani!AE15+Campbell!AE15+Kahuku!AE15+'OIA-Campbell'!AE15+'OIA-Kahuku'!AE15+'OIA-Kapolei'!AE15+'States-Kekaulike'!AE15+'States-Punahou'!AE15+'States-Kahuku'!AE15+'States-Baldwin'!AE15</f>
        <v>0</v>
      </c>
      <c r="X5" s="28">
        <f>Waipahu!AF15+Moanalua!AF15+Waialua!AF15+Kaiser!AF15+Kalani!AF15+'Pearl City'!AF15+Leilehua!AF15+Kapolei!AF15+Mililani!AF15+Campbell!AF15+Kahuku!AF15+'OIA-Campbell'!AF15+'OIA-Kahuku'!AF15+'OIA-Kapolei'!AF15+'States-Kekaulike'!AF15+'States-Punahou'!AF15+'States-Kahuku'!AF15+'States-Baldwin'!AF15</f>
        <v>0</v>
      </c>
      <c r="Y5" s="28">
        <f>Waipahu!AG15+Moanalua!AG15+Waialua!AG15+Kaiser!AG15+Kalani!AG15+'Pearl City'!AG15+Leilehua!AG15+Kapolei!AG15+Mililani!AG15+Campbell!AG15+Kahuku!AG15+'OIA-Campbell'!AG15+'OIA-Kahuku'!AG15+'OIA-Kapolei'!AG15+'States-Kekaulike'!AG15+'States-Punahou'!AG15+'States-Kahuku'!AG15+'States-Baldwin'!AG15</f>
        <v>0</v>
      </c>
      <c r="Z5" s="28">
        <f>Waipahu!AH15+Moanalua!AH15+Waialua!AH15+Kaiser!AH15+Kalani!AH15+'Pearl City'!AH15+Leilehua!AH15+Kapolei!AH15+Mililani!AH15+Campbell!AH15+Kahuku!AH15+'OIA-Campbell'!AH15+'OIA-Kahuku'!AH15+'OIA-Kapolei'!AH15+'States-Kekaulike'!AH15+'States-Punahou'!AH15+'States-Kahuku'!AH15+'States-Baldwin'!AH15</f>
        <v>0</v>
      </c>
      <c r="AA5" s="28">
        <f>Waipahu!AI15+Moanalua!AI15+Waialua!AI15+Kaiser!AI15+Kalani!AI15+'Pearl City'!AI15+Leilehua!AI15+Kapolei!AI15+Mililani!AI15+Campbell!AI15+Kahuku!AI15+'OIA-Campbell'!AI15+'OIA-Kahuku'!AI15+'OIA-Kapolei'!AI15+'States-Kekaulike'!AI15+'States-Punahou'!AI15+'States-Kahuku'!AI15+'States-Baldwin'!AI15</f>
        <v>0</v>
      </c>
      <c r="AB5" s="28">
        <f>Waipahu!AJ15+Moanalua!AJ15+Waialua!AJ15+Kaiser!AJ15+Kalani!AJ15+'Pearl City'!AJ15+Leilehua!AJ15+Kapolei!AJ15+Mililani!AJ15+Campbell!AJ15+Kahuku!AJ15+'OIA-Campbell'!AJ15+'OIA-Kahuku'!AJ15+'OIA-Kapolei'!AJ15+'States-Kekaulike'!AJ15+'States-Punahou'!AJ15+'States-Kahuku'!AJ15+'States-Baldwin'!AJ15</f>
        <v>0</v>
      </c>
      <c r="AC5" s="28">
        <f>Waipahu!AK15+Moanalua!AK15+Waialua!AK15+Kaiser!AK15+Kalani!AK15+'Pearl City'!AK15+Leilehua!AK15+Kapolei!AK15+Mililani!AK15+Campbell!AK15+Kahuku!AK15+'OIA-Campbell'!AK15+'OIA-Kahuku'!AK15+'OIA-Kapolei'!AK15+'States-Kekaulike'!AK15+'States-Punahou'!AK15+'States-Kahuku'!AK15+'States-Baldwin'!AK15</f>
        <v>0</v>
      </c>
      <c r="AD5" s="28">
        <f>Waipahu!AL15+Moanalua!AL15+Waialua!AL15+Kaiser!AL15+Kalani!AL15+'Pearl City'!AL15+Leilehua!AL15+Kapolei!AL15+Mililani!AL15+Campbell!AL15+Kahuku!AL15+'OIA-Campbell'!AL15+'OIA-Kahuku'!AL15+'OIA-Kapolei'!AL15+'States-Kekaulike'!AL15+'States-Punahou'!AL15+'States-Kahuku'!AL15+'States-Baldwin'!AL15</f>
        <v>0</v>
      </c>
      <c r="AE5" s="28">
        <f>Waipahu!AM15+Moanalua!AM15+Waialua!AM15+Kaiser!AM15+Kalani!AM15+'Pearl City'!AM15+Leilehua!AM15+Kapolei!AM15+Mililani!AM15+Campbell!AM15+Kahuku!AM15+'OIA-Campbell'!AM15+'OIA-Kahuku'!AM15+'OIA-Kapolei'!AM15+'States-Kekaulike'!AM15+'States-Punahou'!AM15+'States-Kahuku'!AM15+'States-Baldwin'!AM15</f>
        <v>0</v>
      </c>
      <c r="AF5" s="28">
        <f>Waipahu!AN15+Moanalua!AN15+Waialua!AN15+Kaiser!AN15+Kalani!AN15+'Pearl City'!AN15+Leilehua!AN15+Kapolei!AN15+Mililani!AN15+Campbell!AN15+Kahuku!AN15+'OIA-Campbell'!AN15+'OIA-Kahuku'!AN15+'OIA-Kapolei'!AN15+'States-Kekaulike'!AN15+'States-Punahou'!AN15+'States-Kahuku'!AN15+'States-Baldwin'!AN15</f>
        <v>0</v>
      </c>
      <c r="AG5" s="28">
        <f>Waipahu!AO15+Moanalua!AO15+Waialua!AO15+Kaiser!AO15+Kalani!AO15+'Pearl City'!AO15+Leilehua!AO15+Kapolei!AO15+Mililani!AO15+Campbell!AO15+Kahuku!AO15+'OIA-Campbell'!AO15+'OIA-Kahuku'!AO15+'OIA-Kapolei'!AO15+'States-Kekaulike'!AO15+'States-Punahou'!AO15+'States-Kahuku'!AO15+'States-Baldwin'!AO15</f>
        <v>0</v>
      </c>
      <c r="AH5" s="28">
        <f>Waipahu!AP15+Moanalua!AP15+Waialua!AP15+Kaiser!AP15+Kalani!AP15+'Pearl City'!AP15+Leilehua!AP15+Kapolei!AP15+Mililani!AP15+Campbell!AP15+Kahuku!AP15+'OIA-Campbell'!AP15+'OIA-Kahuku'!AP15+'OIA-Kapolei'!AP15+'States-Kekaulike'!AP15+'States-Punahou'!AP15+'States-Kahuku'!AP15+'States-Baldwin'!AP15</f>
        <v>0</v>
      </c>
      <c r="AI5" s="28">
        <f>Waipahu!AQ15+Moanalua!AQ15+Waialua!AQ15+Kaiser!AQ15+Kalani!AQ15+'Pearl City'!AQ15+Leilehua!AQ15+Kapolei!AQ15+Mililani!AQ15+Campbell!AQ15+Kahuku!AQ15+'OIA-Campbell'!AQ15+'OIA-Kahuku'!AQ15+'OIA-Kapolei'!AQ15+'States-Kekaulike'!AQ15+'States-Punahou'!AQ15+'States-Kahuku'!AQ15+'States-Baldwin'!AQ15</f>
        <v>0</v>
      </c>
      <c r="AJ5" s="28">
        <f>Waipahu!AR15+Moanalua!AR15+Waialua!AR15+Kaiser!AR15+Kalani!AR15+'Pearl City'!AR15+Leilehua!AR15+Kapolei!AR15+Mililani!AR15+Campbell!AR15+Kahuku!AR15+'OIA-Campbell'!AR15+'OIA-Kahuku'!AR15+'OIA-Kapolei'!AR15+'States-Kekaulike'!AR15+'States-Punahou'!AR15+'States-Kahuku'!AR15+'States-Baldwin'!AR15</f>
        <v>0</v>
      </c>
      <c r="AK5" s="28">
        <f>Waipahu!AS15+Moanalua!AS15+Waialua!AS15+Kaiser!AS15+Kalani!AS15+'Pearl City'!AS15+Leilehua!AS15+Kapolei!AS15+Mililani!AS15+Campbell!AS15+Kahuku!AS15+'OIA-Campbell'!AS15+'OIA-Kahuku'!AS15+'OIA-Kapolei'!AS15+'States-Kekaulike'!AS15+'States-Punahou'!AS15+'States-Kahuku'!AS15+'States-Baldwin'!AS15</f>
        <v>0</v>
      </c>
      <c r="AL5" s="28">
        <f>Waipahu!AT15+Moanalua!AT15+Waialua!AT15+Kaiser!AT15+Kalani!AT15+'Pearl City'!AT15+Leilehua!AT15+Kapolei!AT15+Mililani!AT15+Campbell!AT15+Kahuku!AT15+'OIA-Campbell'!AT15+'OIA-Kahuku'!AT15+'OIA-Kapolei'!AT15+'States-Kekaulike'!AT15+'States-Punahou'!AT15+'States-Kahuku'!AT15+'States-Baldwin'!AT15</f>
        <v>0</v>
      </c>
      <c r="AM5" s="28">
        <f>Waipahu!AU15+Moanalua!AU15+Waialua!AU15+Kaiser!AU15+Kalani!AU15+'Pearl City'!AU15+Leilehua!AU15+Kapolei!AU15+Mililani!AU15+Campbell!AU15+Kahuku!AU15+'OIA-Campbell'!AU15+'OIA-Kahuku'!AU15+'OIA-Kapolei'!AU15+'States-Kekaulike'!AU15+'States-Punahou'!AU15+'States-Kahuku'!AU15+'States-Baldwin'!AU15</f>
        <v>0</v>
      </c>
      <c r="AN5" s="28">
        <f>Waipahu!AV15+Moanalua!AV15+Waialua!AV15+Kaiser!AV15+Kalani!AV15+'Pearl City'!AV15+Leilehua!AV15+Kapolei!AV15+Mililani!AV15+Campbell!AV15+Kahuku!AV15+'OIA-Campbell'!AV15+'OIA-Kahuku'!AV15+'OIA-Kapolei'!AV15+'States-Kekaulike'!AV15+'States-Punahou'!AV15+'States-Kahuku'!AV15+'States-Baldwin'!AV15</f>
        <v>0</v>
      </c>
      <c r="AO5" s="28">
        <f>Waipahu!AW15+Moanalua!AW15+Waialua!AW15+Kaiser!AW15+Kalani!AW15+'Pearl City'!AW15+Leilehua!AW15+Kapolei!AW15+Mililani!AW15+Campbell!AW15+Kahuku!AW15+'OIA-Campbell'!AW15+'OIA-Kahuku'!AW15+'OIA-Kapolei'!AW15+'States-Kekaulike'!AW15+'States-Punahou'!AW15+'States-Kahuku'!AW15+'States-Baldwin'!AW15</f>
        <v>0</v>
      </c>
      <c r="AP5" s="28">
        <f>Waipahu!AX15+Moanalua!AX15+Waialua!AX15+Kaiser!AX15+Kalani!AX15+'Pearl City'!AX15+Leilehua!AX15+Kapolei!AX15+Mililani!AX15+Campbell!AX15+Kahuku!AX15+'OIA-Campbell'!AX15+'OIA-Kahuku'!AX15+'OIA-Kapolei'!AX15+'States-Kekaulike'!AX15+'States-Punahou'!AX15+'States-Kahuku'!AX15+'States-Baldwin'!AX15</f>
        <v>0</v>
      </c>
      <c r="AQ5" s="67" t="str">
        <f t="shared" ref="AQ5:AQ33" si="0">IF((AO5+AP5)&gt;0,AO5/(AO5+AP5),"")</f>
        <v/>
      </c>
      <c r="AR5" s="28">
        <f>Waipahu!AZ15+Moanalua!AZ15+Waialua!AZ15+Kaiser!AZ15+Kalani!AZ15+'Pearl City'!AZ15+Leilehua!AZ15+Kapolei!AZ15+Mililani!AZ15+Campbell!AZ15+Kahuku!AZ15+'OIA-Campbell'!AZ15+'OIA-Kahuku'!AZ15+'OIA-Kapolei'!AZ15+'States-Kekaulike'!AZ15+'States-Punahou'!AZ15+'States-Kahuku'!AZ15+'States-Baldwin'!AZ15</f>
        <v>0</v>
      </c>
      <c r="AS5" s="32" t="s">
        <v>409</v>
      </c>
    </row>
    <row r="6" spans="1:45">
      <c r="A6" s="42" t="s">
        <v>410</v>
      </c>
      <c r="B6" s="28">
        <f>Waipahu!J16+Moanalua!J16+Waialua!J16+Kaiser!J16+Kalani!J16+'Pearl City'!J16+Leilehua!J16+Kapolei!J16+Mililani!J16+Campbell!J16+Kahuku!J16+'OIA-Campbell'!J16+'OIA-Kahuku'!J16+'OIA-Kapolei'!J16+'States-Kekaulike'!J16+'States-Punahou'!J16+'States-Kahuku'!J16+'States-Baldwin'!J16</f>
        <v>0</v>
      </c>
      <c r="C6" s="28">
        <f>Waipahu!K16+Moanalua!K16+Waialua!K16+Kaiser!K16+Kalani!K16+'Pearl City'!K16+Leilehua!K16+Kapolei!K16+Mililani!K16+Campbell!K16+Kahuku!K16+'OIA-Campbell'!K16+'OIA-Kahuku'!K16+'OIA-Kapolei'!K16+'States-Kekaulike'!K16+'States-Punahou'!K16+'States-Kahuku'!K16+'States-Baldwin'!K16</f>
        <v>0</v>
      </c>
      <c r="D6" s="28">
        <f>Waipahu!L16+Moanalua!L16+Waialua!L16+Kaiser!L16+Kalani!L16+'Pearl City'!L16+Leilehua!L16+Kapolei!L16+Mililani!L16+Campbell!L16+Kahuku!L16+'OIA-Campbell'!L16+'OIA-Kahuku'!L16+'OIA-Kapolei'!L16+'States-Kekaulike'!L16+'States-Punahou'!L16+'States-Kahuku'!L16+'States-Baldwin'!L16</f>
        <v>0</v>
      </c>
      <c r="E6" s="28">
        <f>Waipahu!M16+Moanalua!M16+Waialua!M16+Kaiser!M16+Kalani!M16+'Pearl City'!M16+Leilehua!M16+Kapolei!M16+Mililani!M16+Campbell!M16+Kahuku!M16+'OIA-Campbell'!M16+'OIA-Kahuku'!M16+'OIA-Kapolei'!M16+'States-Kekaulike'!M16+'States-Punahou'!M16+'States-Kahuku'!M16+'States-Baldwin'!M16</f>
        <v>0</v>
      </c>
      <c r="F6" s="28">
        <f>Waipahu!N16+Moanalua!N16+Waialua!N16+Kaiser!N16+Kalani!N16+'Pearl City'!N16+Leilehua!N16+Kapolei!N16+Mililani!N16+Campbell!N16+Kahuku!N16+'OIA-Campbell'!N16+'OIA-Kahuku'!N16+'OIA-Kapolei'!N16+'States-Kekaulike'!N16+'States-Punahou'!N16+'States-Kahuku'!N16+'States-Baldwin'!N16</f>
        <v>0</v>
      </c>
      <c r="G6" s="28">
        <f>Waipahu!O16+Moanalua!O16+Waialua!O16+Kaiser!O16+Kalani!O16+'Pearl City'!O16+Leilehua!O16+Kapolei!O16+Mililani!O16+Campbell!O16+Kahuku!O16+'OIA-Campbell'!O16+'OIA-Kahuku'!O16+'OIA-Kapolei'!O16+'States-Kekaulike'!O16+'States-Punahou'!O16+'States-Kahuku'!O16+'States-Baldwin'!O16</f>
        <v>0</v>
      </c>
      <c r="H6" s="28">
        <f>Waipahu!P16+Moanalua!P16+Waialua!P16+Kaiser!P16+Kalani!P16+'Pearl City'!P16+Leilehua!P16+Kapolei!P16+Mililani!P16+Campbell!P16+Kahuku!P16+'OIA-Campbell'!P16+'OIA-Kahuku'!P16+'OIA-Kapolei'!P16+'States-Kekaulike'!P16+'States-Punahou'!P16+'States-Kahuku'!P16+'States-Baldwin'!P16</f>
        <v>0</v>
      </c>
      <c r="I6" s="28">
        <f>Waipahu!Q16+Moanalua!Q16+Waialua!Q16+Kaiser!Q16+Kalani!Q16+'Pearl City'!Q16+Leilehua!Q16+Kapolei!Q16+Mililani!Q16+Campbell!Q16+Kahuku!Q16+'OIA-Campbell'!Q16+'OIA-Kahuku'!Q16+'OIA-Kapolei'!Q16+'States-Kekaulike'!Q16+'States-Punahou'!Q16+'States-Kahuku'!Q16+'States-Baldwin'!Q16</f>
        <v>0</v>
      </c>
      <c r="J6" s="28">
        <f>Waipahu!R16+Moanalua!R16+Waialua!R16+Kaiser!R16+Kalani!R16+'Pearl City'!R16+Leilehua!R16+Kapolei!R16+Mililani!R16+Campbell!R16+Kahuku!R16+'OIA-Campbell'!R16+'OIA-Kahuku'!R16+'OIA-Kapolei'!R16+'States-Kekaulike'!R16+'States-Punahou'!R16+'States-Kahuku'!R16+'States-Baldwin'!R16</f>
        <v>0</v>
      </c>
      <c r="K6" s="28">
        <f>Waipahu!S16+Moanalua!S16+Waialua!S16+Kaiser!S16+Kalani!S16+'Pearl City'!S16+Leilehua!S16+Kapolei!S16+Mililani!S16+Campbell!S16+Kahuku!S16+'OIA-Campbell'!S16+'OIA-Kahuku'!S16+'OIA-Kapolei'!S16+'States-Kekaulike'!S16+'States-Punahou'!S16+'States-Kahuku'!S16+'States-Baldwin'!S16</f>
        <v>0</v>
      </c>
      <c r="L6" s="28">
        <f>Waipahu!T16+Moanalua!T16+Waialua!T16+Kaiser!T16+Kalani!T16+'Pearl City'!T16+Leilehua!T16+Kapolei!T16+Mililani!T16+Campbell!T16+Kahuku!T16+'OIA-Campbell'!T16+'OIA-Kahuku'!T16+'OIA-Kapolei'!T16+'States-Kekaulike'!T16+'States-Punahou'!T16+'States-Kahuku'!T16+'States-Baldwin'!T16</f>
        <v>0</v>
      </c>
      <c r="M6" s="28">
        <f>Waipahu!U16+Moanalua!U16+Waialua!U16+Kaiser!U16+Kalani!U16+'Pearl City'!U16+Leilehua!U16+Kapolei!U16+Mililani!U16+Campbell!U16+Kahuku!U16+'OIA-Campbell'!U16+'OIA-Kahuku'!U16+'OIA-Kapolei'!U16+'States-Kekaulike'!U16+'States-Punahou'!U16+'States-Kahuku'!U16+'States-Baldwin'!U16</f>
        <v>0</v>
      </c>
      <c r="N6" s="28">
        <f>Waipahu!V16+Moanalua!V16+Waialua!V16+Kaiser!V16+Kalani!V16+'Pearl City'!V16+Leilehua!V16+Kapolei!V16+Mililani!V16+Campbell!V16+Kahuku!V16+'OIA-Campbell'!V16+'OIA-Kahuku'!V16+'OIA-Kapolei'!V16+'States-Kekaulike'!V16+'States-Punahou'!V16+'States-Kahuku'!V16+'States-Baldwin'!V16</f>
        <v>0</v>
      </c>
      <c r="O6" s="28">
        <f>Waipahu!W16+Moanalua!W16+Waialua!W16+Kaiser!W16+Kalani!W16+'Pearl City'!W16+Leilehua!W16+Kapolei!W16+Mililani!W16+Campbell!W16+Kahuku!W16+'OIA-Campbell'!W16+'OIA-Kahuku'!W16+'OIA-Kapolei'!W16+'States-Kekaulike'!W16+'States-Punahou'!W16+'States-Kahuku'!W16+'States-Baldwin'!W16</f>
        <v>0</v>
      </c>
      <c r="P6" s="28">
        <f>Waipahu!X16+Moanalua!X16+Waialua!X16+Kaiser!X16+Kalani!X16+'Pearl City'!X16+Leilehua!X16+Kapolei!X16+Mililani!X16+Campbell!X16+Kahuku!X16+'OIA-Campbell'!X16+'OIA-Kahuku'!X16+'OIA-Kapolei'!X16+'States-Kekaulike'!X16+'States-Punahou'!X16+'States-Kahuku'!X16+'States-Baldwin'!X16</f>
        <v>0</v>
      </c>
      <c r="Q6" s="28">
        <f>Waipahu!Y16+Moanalua!Y16+Waialua!Y16+Kaiser!Y16+Kalani!Y16+'Pearl City'!Y16+Leilehua!Y16+Kapolei!Y16+Mililani!Y16+Campbell!Y16+Kahuku!Y16+'OIA-Campbell'!Y16+'OIA-Kahuku'!Y16+'OIA-Kapolei'!Y16+'States-Kekaulike'!Y16+'States-Punahou'!Y16+'States-Kahuku'!Y16+'States-Baldwin'!Y16</f>
        <v>0</v>
      </c>
      <c r="R6" s="28">
        <f>Waipahu!Z16+Moanalua!Z16+Waialua!Z16+Kaiser!Z16+Kalani!Z16+'Pearl City'!Z16+Leilehua!Z16+Kapolei!Z16+Mililani!Z16+Campbell!Z16+Kahuku!Z16+'OIA-Campbell'!Z16+'OIA-Kahuku'!Z16+'OIA-Kapolei'!Z16+'States-Kekaulike'!Z16+'States-Punahou'!Z16+'States-Kahuku'!Z16+'States-Baldwin'!Z16</f>
        <v>2</v>
      </c>
      <c r="S6" s="28">
        <f>Waipahu!AA16+Moanalua!AA16+Waialua!AA16+Kaiser!AA16+Kalani!AA16+'Pearl City'!AA16+Leilehua!AA16+Kapolei!AA16+Mililani!AA16+Campbell!AA16+Kahuku!AA16+'OIA-Campbell'!AA16+'OIA-Kahuku'!AA16+'OIA-Kapolei'!AA16+'States-Kekaulike'!AA16+'States-Punahou'!AA16+'States-Kahuku'!AA16+'States-Baldwin'!AA16</f>
        <v>0</v>
      </c>
      <c r="T6" s="28">
        <f>Waipahu!AB16+Moanalua!AB16+Waialua!AB16+Kaiser!AB16+Kalani!AB16+'Pearl City'!AB16+Leilehua!AB16+Kapolei!AB16+Mililani!AB16+Campbell!AB16+Kahuku!AB16+'OIA-Campbell'!AB16+'OIA-Kahuku'!AB16+'OIA-Kapolei'!AB16+'States-Kekaulike'!AB16+'States-Punahou'!AB16+'States-Kahuku'!AB16+'States-Baldwin'!AB16</f>
        <v>0</v>
      </c>
      <c r="U6" s="28">
        <f>Waipahu!AC16+Moanalua!AC16+Waialua!AC16+Kaiser!AC16+Kalani!AC16+'Pearl City'!AC16+Leilehua!AC16+Kapolei!AC16+Mililani!AC16+Campbell!AC16+Kahuku!AC16+'OIA-Campbell'!AC16+'OIA-Kahuku'!AC16+'OIA-Kapolei'!AC16+'States-Kekaulike'!AC16+'States-Punahou'!AC16+'States-Kahuku'!AC16+'States-Baldwin'!AC16</f>
        <v>0</v>
      </c>
      <c r="V6" s="28">
        <f>Waipahu!AD16+Moanalua!AD16+Waialua!AD16+Kaiser!AD16+Kalani!AD16+'Pearl City'!AD16+Leilehua!AD16+Kapolei!AD16+Mililani!AD16+Campbell!AD16+Kahuku!AD16+'OIA-Campbell'!AD16+'OIA-Kahuku'!AD16+'OIA-Kapolei'!AD16+'States-Kekaulike'!AD16+'States-Punahou'!AD16+'States-Kahuku'!AD16+'States-Baldwin'!AD16</f>
        <v>0</v>
      </c>
      <c r="W6" s="28">
        <f>Waipahu!AE16+Moanalua!AE16+Waialua!AE16+Kaiser!AE16+Kalani!AE16+'Pearl City'!AE16+Leilehua!AE16+Kapolei!AE16+Mililani!AE16+Campbell!AE16+Kahuku!AE16+'OIA-Campbell'!AE16+'OIA-Kahuku'!AE16+'OIA-Kapolei'!AE16+'States-Kekaulike'!AE16+'States-Punahou'!AE16+'States-Kahuku'!AE16+'States-Baldwin'!AE16</f>
        <v>0</v>
      </c>
      <c r="X6" s="28">
        <f>Waipahu!AF16+Moanalua!AF16+Waialua!AF16+Kaiser!AF16+Kalani!AF16+'Pearl City'!AF16+Leilehua!AF16+Kapolei!AF16+Mililani!AF16+Campbell!AF16+Kahuku!AF16+'OIA-Campbell'!AF16+'OIA-Kahuku'!AF16+'OIA-Kapolei'!AF16+'States-Kekaulike'!AF16+'States-Punahou'!AF16+'States-Kahuku'!AF16+'States-Baldwin'!AF16</f>
        <v>0</v>
      </c>
      <c r="Y6" s="28">
        <f>Waipahu!AG16+Moanalua!AG16+Waialua!AG16+Kaiser!AG16+Kalani!AG16+'Pearl City'!AG16+Leilehua!AG16+Kapolei!AG16+Mililani!AG16+Campbell!AG16+Kahuku!AG16+'OIA-Campbell'!AG16+'OIA-Kahuku'!AG16+'OIA-Kapolei'!AG16+'States-Kekaulike'!AG16+'States-Punahou'!AG16+'States-Kahuku'!AG16+'States-Baldwin'!AG16</f>
        <v>0</v>
      </c>
      <c r="Z6" s="28">
        <f>Waipahu!AH16+Moanalua!AH16+Waialua!AH16+Kaiser!AH16+Kalani!AH16+'Pearl City'!AH16+Leilehua!AH16+Kapolei!AH16+Mililani!AH16+Campbell!AH16+Kahuku!AH16+'OIA-Campbell'!AH16+'OIA-Kahuku'!AH16+'OIA-Kapolei'!AH16+'States-Kekaulike'!AH16+'States-Punahou'!AH16+'States-Kahuku'!AH16+'States-Baldwin'!AH16</f>
        <v>0</v>
      </c>
      <c r="AA6" s="28">
        <f>Waipahu!AI16+Moanalua!AI16+Waialua!AI16+Kaiser!AI16+Kalani!AI16+'Pearl City'!AI16+Leilehua!AI16+Kapolei!AI16+Mililani!AI16+Campbell!AI16+Kahuku!AI16+'OIA-Campbell'!AI16+'OIA-Kahuku'!AI16+'OIA-Kapolei'!AI16+'States-Kekaulike'!AI16+'States-Punahou'!AI16+'States-Kahuku'!AI16+'States-Baldwin'!AI16</f>
        <v>0</v>
      </c>
      <c r="AB6" s="28">
        <f>Waipahu!AJ16+Moanalua!AJ16+Waialua!AJ16+Kaiser!AJ16+Kalani!AJ16+'Pearl City'!AJ16+Leilehua!AJ16+Kapolei!AJ16+Mililani!AJ16+Campbell!AJ16+Kahuku!AJ16+'OIA-Campbell'!AJ16+'OIA-Kahuku'!AJ16+'OIA-Kapolei'!AJ16+'States-Kekaulike'!AJ16+'States-Punahou'!AJ16+'States-Kahuku'!AJ16+'States-Baldwin'!AJ16</f>
        <v>0</v>
      </c>
      <c r="AC6" s="28">
        <f>Waipahu!AK16+Moanalua!AK16+Waialua!AK16+Kaiser!AK16+Kalani!AK16+'Pearl City'!AK16+Leilehua!AK16+Kapolei!AK16+Mililani!AK16+Campbell!AK16+Kahuku!AK16+'OIA-Campbell'!AK16+'OIA-Kahuku'!AK16+'OIA-Kapolei'!AK16+'States-Kekaulike'!AK16+'States-Punahou'!AK16+'States-Kahuku'!AK16+'States-Baldwin'!AK16</f>
        <v>1</v>
      </c>
      <c r="AD6" s="28">
        <f>Waipahu!AL16+Moanalua!AL16+Waialua!AL16+Kaiser!AL16+Kalani!AL16+'Pearl City'!AL16+Leilehua!AL16+Kapolei!AL16+Mililani!AL16+Campbell!AL16+Kahuku!AL16+'OIA-Campbell'!AL16+'OIA-Kahuku'!AL16+'OIA-Kapolei'!AL16+'States-Kekaulike'!AL16+'States-Punahou'!AL16+'States-Kahuku'!AL16+'States-Baldwin'!AL16</f>
        <v>0</v>
      </c>
      <c r="AE6" s="28">
        <f>Waipahu!AM16+Moanalua!AM16+Waialua!AM16+Kaiser!AM16+Kalani!AM16+'Pearl City'!AM16+Leilehua!AM16+Kapolei!AM16+Mililani!AM16+Campbell!AM16+Kahuku!AM16+'OIA-Campbell'!AM16+'OIA-Kahuku'!AM16+'OIA-Kapolei'!AM16+'States-Kekaulike'!AM16+'States-Punahou'!AM16+'States-Kahuku'!AM16+'States-Baldwin'!AM16</f>
        <v>0</v>
      </c>
      <c r="AF6" s="28">
        <f>Waipahu!AN16+Moanalua!AN16+Waialua!AN16+Kaiser!AN16+Kalani!AN16+'Pearl City'!AN16+Leilehua!AN16+Kapolei!AN16+Mililani!AN16+Campbell!AN16+Kahuku!AN16+'OIA-Campbell'!AN16+'OIA-Kahuku'!AN16+'OIA-Kapolei'!AN16+'States-Kekaulike'!AN16+'States-Punahou'!AN16+'States-Kahuku'!AN16+'States-Baldwin'!AN16</f>
        <v>0</v>
      </c>
      <c r="AG6" s="28">
        <f>Waipahu!AO16+Moanalua!AO16+Waialua!AO16+Kaiser!AO16+Kalani!AO16+'Pearl City'!AO16+Leilehua!AO16+Kapolei!AO16+Mililani!AO16+Campbell!AO16+Kahuku!AO16+'OIA-Campbell'!AO16+'OIA-Kahuku'!AO16+'OIA-Kapolei'!AO16+'States-Kekaulike'!AO16+'States-Punahou'!AO16+'States-Kahuku'!AO16+'States-Baldwin'!AO16</f>
        <v>0</v>
      </c>
      <c r="AH6" s="28">
        <f>Waipahu!AP16+Moanalua!AP16+Waialua!AP16+Kaiser!AP16+Kalani!AP16+'Pearl City'!AP16+Leilehua!AP16+Kapolei!AP16+Mililani!AP16+Campbell!AP16+Kahuku!AP16+'OIA-Campbell'!AP16+'OIA-Kahuku'!AP16+'OIA-Kapolei'!AP16+'States-Kekaulike'!AP16+'States-Punahou'!AP16+'States-Kahuku'!AP16+'States-Baldwin'!AP16</f>
        <v>0</v>
      </c>
      <c r="AI6" s="28">
        <f>Waipahu!AQ16+Moanalua!AQ16+Waialua!AQ16+Kaiser!AQ16+Kalani!AQ16+'Pearl City'!AQ16+Leilehua!AQ16+Kapolei!AQ16+Mililani!AQ16+Campbell!AQ16+Kahuku!AQ16+'OIA-Campbell'!AQ16+'OIA-Kahuku'!AQ16+'OIA-Kapolei'!AQ16+'States-Kekaulike'!AQ16+'States-Punahou'!AQ16+'States-Kahuku'!AQ16+'States-Baldwin'!AQ16</f>
        <v>0</v>
      </c>
      <c r="AJ6" s="28">
        <f>Waipahu!AR16+Moanalua!AR16+Waialua!AR16+Kaiser!AR16+Kalani!AR16+'Pearl City'!AR16+Leilehua!AR16+Kapolei!AR16+Mililani!AR16+Campbell!AR16+Kahuku!AR16+'OIA-Campbell'!AR16+'OIA-Kahuku'!AR16+'OIA-Kapolei'!AR16+'States-Kekaulike'!AR16+'States-Punahou'!AR16+'States-Kahuku'!AR16+'States-Baldwin'!AR16</f>
        <v>0</v>
      </c>
      <c r="AK6" s="28">
        <f>Waipahu!AS16+Moanalua!AS16+Waialua!AS16+Kaiser!AS16+Kalani!AS16+'Pearl City'!AS16+Leilehua!AS16+Kapolei!AS16+Mililani!AS16+Campbell!AS16+Kahuku!AS16+'OIA-Campbell'!AS16+'OIA-Kahuku'!AS16+'OIA-Kapolei'!AS16+'States-Kekaulike'!AS16+'States-Punahou'!AS16+'States-Kahuku'!AS16+'States-Baldwin'!AS16</f>
        <v>0</v>
      </c>
      <c r="AL6" s="28">
        <f>Waipahu!AT16+Moanalua!AT16+Waialua!AT16+Kaiser!AT16+Kalani!AT16+'Pearl City'!AT16+Leilehua!AT16+Kapolei!AT16+Mililani!AT16+Campbell!AT16+Kahuku!AT16+'OIA-Campbell'!AT16+'OIA-Kahuku'!AT16+'OIA-Kapolei'!AT16+'States-Kekaulike'!AT16+'States-Punahou'!AT16+'States-Kahuku'!AT16+'States-Baldwin'!AT16</f>
        <v>0</v>
      </c>
      <c r="AM6" s="28">
        <f>Waipahu!AU16+Moanalua!AU16+Waialua!AU16+Kaiser!AU16+Kalani!AU16+'Pearl City'!AU16+Leilehua!AU16+Kapolei!AU16+Mililani!AU16+Campbell!AU16+Kahuku!AU16+'OIA-Campbell'!AU16+'OIA-Kahuku'!AU16+'OIA-Kapolei'!AU16+'States-Kekaulike'!AU16+'States-Punahou'!AU16+'States-Kahuku'!AU16+'States-Baldwin'!AU16</f>
        <v>0</v>
      </c>
      <c r="AN6" s="28">
        <f>Waipahu!AV16+Moanalua!AV16+Waialua!AV16+Kaiser!AV16+Kalani!AV16+'Pearl City'!AV16+Leilehua!AV16+Kapolei!AV16+Mililani!AV16+Campbell!AV16+Kahuku!AV16+'OIA-Campbell'!AV16+'OIA-Kahuku'!AV16+'OIA-Kapolei'!AV16+'States-Kekaulike'!AV16+'States-Punahou'!AV16+'States-Kahuku'!AV16+'States-Baldwin'!AV16</f>
        <v>0</v>
      </c>
      <c r="AO6" s="28">
        <f>Waipahu!AW16+Moanalua!AW16+Waialua!AW16+Kaiser!AW16+Kalani!AW16+'Pearl City'!AW16+Leilehua!AW16+Kapolei!AW16+Mililani!AW16+Campbell!AW16+Kahuku!AW16+'OIA-Campbell'!AW16+'OIA-Kahuku'!AW16+'OIA-Kapolei'!AW16+'States-Kekaulike'!AW16+'States-Punahou'!AW16+'States-Kahuku'!AW16+'States-Baldwin'!AW16</f>
        <v>0</v>
      </c>
      <c r="AP6" s="28">
        <f>Waipahu!AX16+Moanalua!AX16+Waialua!AX16+Kaiser!AX16+Kalani!AX16+'Pearl City'!AX16+Leilehua!AX16+Kapolei!AX16+Mililani!AX16+Campbell!AX16+Kahuku!AX16+'OIA-Campbell'!AX16+'OIA-Kahuku'!AX16+'OIA-Kapolei'!AX16+'States-Kekaulike'!AX16+'States-Punahou'!AX16+'States-Kahuku'!AX16+'States-Baldwin'!AX16</f>
        <v>0</v>
      </c>
      <c r="AQ6" s="67" t="str">
        <f t="shared" si="0"/>
        <v/>
      </c>
      <c r="AR6" s="28">
        <f>Waipahu!AZ16+Moanalua!AZ16+Waialua!AZ16+Kaiser!AZ16+Kalani!AZ16+'Pearl City'!AZ16+Leilehua!AZ16+Kapolei!AZ16+Mililani!AZ16+Campbell!AZ16+Kahuku!AZ16+'OIA-Campbell'!AZ16+'OIA-Kahuku'!AZ16+'OIA-Kapolei'!AZ16+'States-Kekaulike'!AZ16+'States-Punahou'!AZ16+'States-Kahuku'!AZ16+'States-Baldwin'!AZ16</f>
        <v>0</v>
      </c>
      <c r="AS6" s="32" t="s">
        <v>410</v>
      </c>
    </row>
    <row r="7" spans="1:45">
      <c r="A7" s="39">
        <v>2</v>
      </c>
      <c r="B7" s="136">
        <f>Waipahu!J17+Moanalua!J17+Waialua!J17+Kaiser!J17+Kalani!J17+'Pearl City'!J17+Leilehua!J17+Kapolei!J17+Mililani!J17+Campbell!J17+Kahuku!J17+'OIA-Campbell'!J17+'OIA-Kahuku'!J17+'OIA-Kapolei'!J17+'States-Kekaulike'!J17+'States-Punahou'!J17+'States-Kahuku'!J17+'States-Baldwin'!J17</f>
        <v>2</v>
      </c>
      <c r="C7" s="136">
        <f>Waipahu!K17+Moanalua!K17+Waialua!K17+Kaiser!K17+Kalani!K17+'Pearl City'!K17+Leilehua!K17+Kapolei!K17+Mililani!K17+Campbell!K17+Kahuku!K17+'OIA-Campbell'!K17+'OIA-Kahuku'!K17+'OIA-Kapolei'!K17+'States-Kekaulike'!K17+'States-Punahou'!K17+'States-Kahuku'!K17+'States-Baldwin'!K17</f>
        <v>0</v>
      </c>
      <c r="D7" s="136">
        <f>Waipahu!L17+Moanalua!L17+Waialua!L17+Kaiser!L17+Kalani!L17+'Pearl City'!L17+Leilehua!L17+Kapolei!L17+Mililani!L17+Campbell!L17+Kahuku!L17+'OIA-Campbell'!L17+'OIA-Kahuku'!L17+'OIA-Kapolei'!L17+'States-Kekaulike'!L17+'States-Punahou'!L17+'States-Kahuku'!L17+'States-Baldwin'!L17</f>
        <v>1</v>
      </c>
      <c r="E7" s="136">
        <f>Waipahu!M17+Moanalua!M17+Waialua!M17+Kaiser!M17+Kalani!M17+'Pearl City'!M17+Leilehua!M17+Kapolei!M17+Mililani!M17+Campbell!M17+Kahuku!M17+'OIA-Campbell'!M17+'OIA-Kahuku'!M17+'OIA-Kapolei'!M17+'States-Kekaulike'!M17+'States-Punahou'!M17+'States-Kahuku'!M17+'States-Baldwin'!M17</f>
        <v>0</v>
      </c>
      <c r="F7" s="136">
        <f>Waipahu!N17+Moanalua!N17+Waialua!N17+Kaiser!N17+Kalani!N17+'Pearl City'!N17+Leilehua!N17+Kapolei!N17+Mililani!N17+Campbell!N17+Kahuku!N17+'OIA-Campbell'!N17+'OIA-Kahuku'!N17+'OIA-Kapolei'!N17+'States-Kekaulike'!N17+'States-Punahou'!N17+'States-Kahuku'!N17+'States-Baldwin'!N17</f>
        <v>0</v>
      </c>
      <c r="G7" s="136">
        <f>Waipahu!O17+Moanalua!O17+Waialua!O17+Kaiser!O17+Kalani!O17+'Pearl City'!O17+Leilehua!O17+Kapolei!O17+Mililani!O17+Campbell!O17+Kahuku!O17+'OIA-Campbell'!O17+'OIA-Kahuku'!O17+'OIA-Kapolei'!O17+'States-Kekaulike'!O17+'States-Punahou'!O17+'States-Kahuku'!O17+'States-Baldwin'!O17</f>
        <v>0</v>
      </c>
      <c r="H7" s="136">
        <f>Waipahu!P17+Moanalua!P17+Waialua!P17+Kaiser!P17+Kalani!P17+'Pearl City'!P17+Leilehua!P17+Kapolei!P17+Mililani!P17+Campbell!P17+Kahuku!P17+'OIA-Campbell'!P17+'OIA-Kahuku'!P17+'OIA-Kapolei'!P17+'States-Kekaulike'!P17+'States-Punahou'!P17+'States-Kahuku'!P17+'States-Baldwin'!P17</f>
        <v>0</v>
      </c>
      <c r="I7" s="136">
        <f>Waipahu!Q17+Moanalua!Q17+Waialua!Q17+Kaiser!Q17+Kalani!Q17+'Pearl City'!Q17+Leilehua!Q17+Kapolei!Q17+Mililani!Q17+Campbell!Q17+Kahuku!Q17+'OIA-Campbell'!Q17+'OIA-Kahuku'!Q17+'OIA-Kapolei'!Q17+'States-Kekaulike'!Q17+'States-Punahou'!Q17+'States-Kahuku'!Q17+'States-Baldwin'!Q17</f>
        <v>0</v>
      </c>
      <c r="J7" s="136">
        <f>Waipahu!R17+Moanalua!R17+Waialua!R17+Kaiser!R17+Kalani!R17+'Pearl City'!R17+Leilehua!R17+Kapolei!R17+Mililani!R17+Campbell!R17+Kahuku!R17+'OIA-Campbell'!R17+'OIA-Kahuku'!R17+'OIA-Kapolei'!R17+'States-Kekaulike'!R17+'States-Punahou'!R17+'States-Kahuku'!R17+'States-Baldwin'!R17</f>
        <v>2</v>
      </c>
      <c r="K7" s="136">
        <f>Waipahu!S17+Moanalua!S17+Waialua!S17+Kaiser!S17+Kalani!S17+'Pearl City'!S17+Leilehua!S17+Kapolei!S17+Mililani!S17+Campbell!S17+Kahuku!S17+'OIA-Campbell'!S17+'OIA-Kahuku'!S17+'OIA-Kapolei'!S17+'States-Kekaulike'!S17+'States-Punahou'!S17+'States-Kahuku'!S17+'States-Baldwin'!S17</f>
        <v>1</v>
      </c>
      <c r="L7" s="136">
        <f>Waipahu!T17+Moanalua!T17+Waialua!T17+Kaiser!T17+Kalani!T17+'Pearl City'!T17+Leilehua!T17+Kapolei!T17+Mililani!T17+Campbell!T17+Kahuku!T17+'OIA-Campbell'!T17+'OIA-Kahuku'!T17+'OIA-Kapolei'!T17+'States-Kekaulike'!T17+'States-Punahou'!T17+'States-Kahuku'!T17+'States-Baldwin'!T17</f>
        <v>0</v>
      </c>
      <c r="M7" s="136">
        <f>Waipahu!U17+Moanalua!U17+Waialua!U17+Kaiser!U17+Kalani!U17+'Pearl City'!U17+Leilehua!U17+Kapolei!U17+Mililani!U17+Campbell!U17+Kahuku!U17+'OIA-Campbell'!U17+'OIA-Kahuku'!U17+'OIA-Kapolei'!U17+'States-Kekaulike'!U17+'States-Punahou'!U17+'States-Kahuku'!U17+'States-Baldwin'!U17</f>
        <v>3</v>
      </c>
      <c r="N7" s="136">
        <f>Waipahu!V17+Moanalua!V17+Waialua!V17+Kaiser!V17+Kalani!V17+'Pearl City'!V17+Leilehua!V17+Kapolei!V17+Mililani!V17+Campbell!V17+Kahuku!V17+'OIA-Campbell'!V17+'OIA-Kahuku'!V17+'OIA-Kapolei'!V17+'States-Kekaulike'!V17+'States-Punahou'!V17+'States-Kahuku'!V17+'States-Baldwin'!V17</f>
        <v>1</v>
      </c>
      <c r="O7" s="136">
        <f>Waipahu!W17+Moanalua!W17+Waialua!W17+Kaiser!W17+Kalani!W17+'Pearl City'!W17+Leilehua!W17+Kapolei!W17+Mililani!W17+Campbell!W17+Kahuku!W17+'OIA-Campbell'!W17+'OIA-Kahuku'!W17+'OIA-Kapolei'!W17+'States-Kekaulike'!W17+'States-Punahou'!W17+'States-Kahuku'!W17+'States-Baldwin'!W17</f>
        <v>0</v>
      </c>
      <c r="P7" s="136">
        <f>Waipahu!X17+Moanalua!X17+Waialua!X17+Kaiser!X17+Kalani!X17+'Pearl City'!X17+Leilehua!X17+Kapolei!X17+Mililani!X17+Campbell!X17+Kahuku!X17+'OIA-Campbell'!X17+'OIA-Kahuku'!X17+'OIA-Kapolei'!X17+'States-Kekaulike'!X17+'States-Punahou'!X17+'States-Kahuku'!X17+'States-Baldwin'!X17</f>
        <v>0</v>
      </c>
      <c r="Q7" s="136">
        <f>Waipahu!Y17+Moanalua!Y17+Waialua!Y17+Kaiser!Y17+Kalani!Y17+'Pearl City'!Y17+Leilehua!Y17+Kapolei!Y17+Mililani!Y17+Campbell!Y17+Kahuku!Y17+'OIA-Campbell'!Y17+'OIA-Kahuku'!Y17+'OIA-Kapolei'!Y17+'States-Kekaulike'!Y17+'States-Punahou'!Y17+'States-Kahuku'!Y17+'States-Baldwin'!Y17</f>
        <v>0</v>
      </c>
      <c r="R7" s="136">
        <f>Waipahu!Z17+Moanalua!Z17+Waialua!Z17+Kaiser!Z17+Kalani!Z17+'Pearl City'!Z17+Leilehua!Z17+Kapolei!Z17+Mililani!Z17+Campbell!Z17+Kahuku!Z17+'OIA-Campbell'!Z17+'OIA-Kahuku'!Z17+'OIA-Kapolei'!Z17+'States-Kekaulike'!Z17+'States-Punahou'!Z17+'States-Kahuku'!Z17+'States-Baldwin'!Z17</f>
        <v>2</v>
      </c>
      <c r="S7" s="136">
        <f>Waipahu!AA17+Moanalua!AA17+Waialua!AA17+Kaiser!AA17+Kalani!AA17+'Pearl City'!AA17+Leilehua!AA17+Kapolei!AA17+Mililani!AA17+Campbell!AA17+Kahuku!AA17+'OIA-Campbell'!AA17+'OIA-Kahuku'!AA17+'OIA-Kapolei'!AA17+'States-Kekaulike'!AA17+'States-Punahou'!AA17+'States-Kahuku'!AA17+'States-Baldwin'!AA17</f>
        <v>1</v>
      </c>
      <c r="T7" s="136">
        <f>Waipahu!AB17+Moanalua!AB17+Waialua!AB17+Kaiser!AB17+Kalani!AB17+'Pearl City'!AB17+Leilehua!AB17+Kapolei!AB17+Mililani!AB17+Campbell!AB17+Kahuku!AB17+'OIA-Campbell'!AB17+'OIA-Kahuku'!AB17+'OIA-Kapolei'!AB17+'States-Kekaulike'!AB17+'States-Punahou'!AB17+'States-Kahuku'!AB17+'States-Baldwin'!AB17</f>
        <v>0</v>
      </c>
      <c r="U7" s="136">
        <f>Waipahu!AC17+Moanalua!AC17+Waialua!AC17+Kaiser!AC17+Kalani!AC17+'Pearl City'!AC17+Leilehua!AC17+Kapolei!AC17+Mililani!AC17+Campbell!AC17+Kahuku!AC17+'OIA-Campbell'!AC17+'OIA-Kahuku'!AC17+'OIA-Kapolei'!AC17+'States-Kekaulike'!AC17+'States-Punahou'!AC17+'States-Kahuku'!AC17+'States-Baldwin'!AC17</f>
        <v>0</v>
      </c>
      <c r="V7" s="136">
        <f>Waipahu!AD17+Moanalua!AD17+Waialua!AD17+Kaiser!AD17+Kalani!AD17+'Pearl City'!AD17+Leilehua!AD17+Kapolei!AD17+Mililani!AD17+Campbell!AD17+Kahuku!AD17+'OIA-Campbell'!AD17+'OIA-Kahuku'!AD17+'OIA-Kapolei'!AD17+'States-Kekaulike'!AD17+'States-Punahou'!AD17+'States-Kahuku'!AD17+'States-Baldwin'!AD17</f>
        <v>0</v>
      </c>
      <c r="W7" s="136">
        <f>Waipahu!AE17+Moanalua!AE17+Waialua!AE17+Kaiser!AE17+Kalani!AE17+'Pearl City'!AE17+Leilehua!AE17+Kapolei!AE17+Mililani!AE17+Campbell!AE17+Kahuku!AE17+'OIA-Campbell'!AE17+'OIA-Kahuku'!AE17+'OIA-Kapolei'!AE17+'States-Kekaulike'!AE17+'States-Punahou'!AE17+'States-Kahuku'!AE17+'States-Baldwin'!AE17</f>
        <v>0</v>
      </c>
      <c r="X7" s="136">
        <f>Waipahu!AF17+Moanalua!AF17+Waialua!AF17+Kaiser!AF17+Kalani!AF17+'Pearl City'!AF17+Leilehua!AF17+Kapolei!AF17+Mililani!AF17+Campbell!AF17+Kahuku!AF17+'OIA-Campbell'!AF17+'OIA-Kahuku'!AF17+'OIA-Kapolei'!AF17+'States-Kekaulike'!AF17+'States-Punahou'!AF17+'States-Kahuku'!AF17+'States-Baldwin'!AF17</f>
        <v>0</v>
      </c>
      <c r="Y7" s="136">
        <f>Waipahu!AG17+Moanalua!AG17+Waialua!AG17+Kaiser!AG17+Kalani!AG17+'Pearl City'!AG17+Leilehua!AG17+Kapolei!AG17+Mililani!AG17+Campbell!AG17+Kahuku!AG17+'OIA-Campbell'!AG17+'OIA-Kahuku'!AG17+'OIA-Kapolei'!AG17+'States-Kekaulike'!AG17+'States-Punahou'!AG17+'States-Kahuku'!AG17+'States-Baldwin'!AG17</f>
        <v>0</v>
      </c>
      <c r="Z7" s="136">
        <f>Waipahu!AH17+Moanalua!AH17+Waialua!AH17+Kaiser!AH17+Kalani!AH17+'Pearl City'!AH17+Leilehua!AH17+Kapolei!AH17+Mililani!AH17+Campbell!AH17+Kahuku!AH17+'OIA-Campbell'!AH17+'OIA-Kahuku'!AH17+'OIA-Kapolei'!AH17+'States-Kekaulike'!AH17+'States-Punahou'!AH17+'States-Kahuku'!AH17+'States-Baldwin'!AH17</f>
        <v>0</v>
      </c>
      <c r="AA7" s="136">
        <f>Waipahu!AI17+Moanalua!AI17+Waialua!AI17+Kaiser!AI17+Kalani!AI17+'Pearl City'!AI17+Leilehua!AI17+Kapolei!AI17+Mililani!AI17+Campbell!AI17+Kahuku!AI17+'OIA-Campbell'!AI17+'OIA-Kahuku'!AI17+'OIA-Kapolei'!AI17+'States-Kekaulike'!AI17+'States-Punahou'!AI17+'States-Kahuku'!AI17+'States-Baldwin'!AI17</f>
        <v>0</v>
      </c>
      <c r="AB7" s="136">
        <f>Waipahu!AJ17+Moanalua!AJ17+Waialua!AJ17+Kaiser!AJ17+Kalani!AJ17+'Pearl City'!AJ17+Leilehua!AJ17+Kapolei!AJ17+Mililani!AJ17+Campbell!AJ17+Kahuku!AJ17+'OIA-Campbell'!AJ17+'OIA-Kahuku'!AJ17+'OIA-Kapolei'!AJ17+'States-Kekaulike'!AJ17+'States-Punahou'!AJ17+'States-Kahuku'!AJ17+'States-Baldwin'!AJ17</f>
        <v>0</v>
      </c>
      <c r="AC7" s="136">
        <f>Waipahu!AK17+Moanalua!AK17+Waialua!AK17+Kaiser!AK17+Kalani!AK17+'Pearl City'!AK17+Leilehua!AK17+Kapolei!AK17+Mililani!AK17+Campbell!AK17+Kahuku!AK17+'OIA-Campbell'!AK17+'OIA-Kahuku'!AK17+'OIA-Kapolei'!AK17+'States-Kekaulike'!AK17+'States-Punahou'!AK17+'States-Kahuku'!AK17+'States-Baldwin'!AK17</f>
        <v>5</v>
      </c>
      <c r="AD7" s="136">
        <f>Waipahu!AL17+Moanalua!AL17+Waialua!AL17+Kaiser!AL17+Kalani!AL17+'Pearl City'!AL17+Leilehua!AL17+Kapolei!AL17+Mililani!AL17+Campbell!AL17+Kahuku!AL17+'OIA-Campbell'!AL17+'OIA-Kahuku'!AL17+'OIA-Kapolei'!AL17+'States-Kekaulike'!AL17+'States-Punahou'!AL17+'States-Kahuku'!AL17+'States-Baldwin'!AL17</f>
        <v>2</v>
      </c>
      <c r="AE7" s="136">
        <f>Waipahu!AM17+Moanalua!AM17+Waialua!AM17+Kaiser!AM17+Kalani!AM17+'Pearl City'!AM17+Leilehua!AM17+Kapolei!AM17+Mililani!AM17+Campbell!AM17+Kahuku!AM17+'OIA-Campbell'!AM17+'OIA-Kahuku'!AM17+'OIA-Kapolei'!AM17+'States-Kekaulike'!AM17+'States-Punahou'!AM17+'States-Kahuku'!AM17+'States-Baldwin'!AM17</f>
        <v>0</v>
      </c>
      <c r="AF7" s="136">
        <f>Waipahu!AN17+Moanalua!AN17+Waialua!AN17+Kaiser!AN17+Kalani!AN17+'Pearl City'!AN17+Leilehua!AN17+Kapolei!AN17+Mililani!AN17+Campbell!AN17+Kahuku!AN17+'OIA-Campbell'!AN17+'OIA-Kahuku'!AN17+'OIA-Kapolei'!AN17+'States-Kekaulike'!AN17+'States-Punahou'!AN17+'States-Kahuku'!AN17+'States-Baldwin'!AN17</f>
        <v>4</v>
      </c>
      <c r="AG7" s="136">
        <f>Waipahu!AO17+Moanalua!AO17+Waialua!AO17+Kaiser!AO17+Kalani!AO17+'Pearl City'!AO17+Leilehua!AO17+Kapolei!AO17+Mililani!AO17+Campbell!AO17+Kahuku!AO17+'OIA-Campbell'!AO17+'OIA-Kahuku'!AO17+'OIA-Kapolei'!AO17+'States-Kekaulike'!AO17+'States-Punahou'!AO17+'States-Kahuku'!AO17+'States-Baldwin'!AO17</f>
        <v>3</v>
      </c>
      <c r="AH7" s="136">
        <f>Waipahu!AP17+Moanalua!AP17+Waialua!AP17+Kaiser!AP17+Kalani!AP17+'Pearl City'!AP17+Leilehua!AP17+Kapolei!AP17+Mililani!AP17+Campbell!AP17+Kahuku!AP17+'OIA-Campbell'!AP17+'OIA-Kahuku'!AP17+'OIA-Kapolei'!AP17+'States-Kekaulike'!AP17+'States-Punahou'!AP17+'States-Kahuku'!AP17+'States-Baldwin'!AP17</f>
        <v>0</v>
      </c>
      <c r="AI7" s="136">
        <f>Waipahu!AQ17+Moanalua!AQ17+Waialua!AQ17+Kaiser!AQ17+Kalani!AQ17+'Pearl City'!AQ17+Leilehua!AQ17+Kapolei!AQ17+Mililani!AQ17+Campbell!AQ17+Kahuku!AQ17+'OIA-Campbell'!AQ17+'OIA-Kahuku'!AQ17+'OIA-Kapolei'!AQ17+'States-Kekaulike'!AQ17+'States-Punahou'!AQ17+'States-Kahuku'!AQ17+'States-Baldwin'!AQ17</f>
        <v>0</v>
      </c>
      <c r="AJ7" s="136">
        <f>Waipahu!AR17+Moanalua!AR17+Waialua!AR17+Kaiser!AR17+Kalani!AR17+'Pearl City'!AR17+Leilehua!AR17+Kapolei!AR17+Mililani!AR17+Campbell!AR17+Kahuku!AR17+'OIA-Campbell'!AR17+'OIA-Kahuku'!AR17+'OIA-Kapolei'!AR17+'States-Kekaulike'!AR17+'States-Punahou'!AR17+'States-Kahuku'!AR17+'States-Baldwin'!AR17</f>
        <v>0</v>
      </c>
      <c r="AK7" s="136">
        <f>Waipahu!AS17+Moanalua!AS17+Waialua!AS17+Kaiser!AS17+Kalani!AS17+'Pearl City'!AS17+Leilehua!AS17+Kapolei!AS17+Mililani!AS17+Campbell!AS17+Kahuku!AS17+'OIA-Campbell'!AS17+'OIA-Kahuku'!AS17+'OIA-Kapolei'!AS17+'States-Kekaulike'!AS17+'States-Punahou'!AS17+'States-Kahuku'!AS17+'States-Baldwin'!AS17</f>
        <v>0</v>
      </c>
      <c r="AL7" s="136">
        <f>Waipahu!AT17+Moanalua!AT17+Waialua!AT17+Kaiser!AT17+Kalani!AT17+'Pearl City'!AT17+Leilehua!AT17+Kapolei!AT17+Mililani!AT17+Campbell!AT17+Kahuku!AT17+'OIA-Campbell'!AT17+'OIA-Kahuku'!AT17+'OIA-Kapolei'!AT17+'States-Kekaulike'!AT17+'States-Punahou'!AT17+'States-Kahuku'!AT17+'States-Baldwin'!AT17</f>
        <v>0</v>
      </c>
      <c r="AM7" s="136">
        <f>Waipahu!AU17+Moanalua!AU17+Waialua!AU17+Kaiser!AU17+Kalani!AU17+'Pearl City'!AU17+Leilehua!AU17+Kapolei!AU17+Mililani!AU17+Campbell!AU17+Kahuku!AU17+'OIA-Campbell'!AU17+'OIA-Kahuku'!AU17+'OIA-Kapolei'!AU17+'States-Kekaulike'!AU17+'States-Punahou'!AU17+'States-Kahuku'!AU17+'States-Baldwin'!AU17</f>
        <v>0</v>
      </c>
      <c r="AN7" s="136">
        <f>Waipahu!AV17+Moanalua!AV17+Waialua!AV17+Kaiser!AV17+Kalani!AV17+'Pearl City'!AV17+Leilehua!AV17+Kapolei!AV17+Mililani!AV17+Campbell!AV17+Kahuku!AV17+'OIA-Campbell'!AV17+'OIA-Kahuku'!AV17+'OIA-Kapolei'!AV17+'States-Kekaulike'!AV17+'States-Punahou'!AV17+'States-Kahuku'!AV17+'States-Baldwin'!AV17</f>
        <v>0</v>
      </c>
      <c r="AO7" s="136">
        <f>Waipahu!AW17+Moanalua!AW17+Waialua!AW17+Kaiser!AW17+Kalani!AW17+'Pearl City'!AW17+Leilehua!AW17+Kapolei!AW17+Mililani!AW17+Campbell!AW17+Kahuku!AW17+'OIA-Campbell'!AW17+'OIA-Kahuku'!AW17+'OIA-Kapolei'!AW17+'States-Kekaulike'!AW17+'States-Punahou'!AW17+'States-Kahuku'!AW17+'States-Baldwin'!AW17</f>
        <v>3</v>
      </c>
      <c r="AP7" s="136">
        <f>Waipahu!AX17+Moanalua!AX17+Waialua!AX17+Kaiser!AX17+Kalani!AX17+'Pearl City'!AX17+Leilehua!AX17+Kapolei!AX17+Mililani!AX17+Campbell!AX17+Kahuku!AX17+'OIA-Campbell'!AX17+'OIA-Kahuku'!AX17+'OIA-Kapolei'!AX17+'States-Kekaulike'!AX17+'States-Punahou'!AX17+'States-Kahuku'!AX17+'States-Baldwin'!AX17</f>
        <v>7</v>
      </c>
      <c r="AQ7" s="75">
        <f t="shared" si="0"/>
        <v>0.3</v>
      </c>
      <c r="AR7" s="136">
        <f>Waipahu!AZ17+Moanalua!AZ17+Waialua!AZ17+Kaiser!AZ17+Kalani!AZ17+'Pearl City'!AZ17+Leilehua!AZ17+Kapolei!AZ17+Mililani!AZ17+Campbell!AZ17+Kahuku!AZ17+'OIA-Campbell'!AZ17+'OIA-Kahuku'!AZ17+'OIA-Kapolei'!AZ17+'States-Kekaulike'!AZ17+'States-Punahou'!AZ17+'States-Kahuku'!AZ17+'States-Baldwin'!AZ17</f>
        <v>1</v>
      </c>
      <c r="AS7" s="43">
        <v>2</v>
      </c>
    </row>
    <row r="8" spans="1:45">
      <c r="A8" s="39">
        <v>3</v>
      </c>
      <c r="B8" s="136">
        <f>Waipahu!J18+Moanalua!J18+Waialua!J18+Kaiser!J18+Kalani!J18+'Pearl City'!J18+Leilehua!J18+Kapolei!J18+Mililani!J18+Campbell!J18+Kahuku!J18+'OIA-Campbell'!J18+'OIA-Kahuku'!J18+'OIA-Kapolei'!J18+'States-Kekaulike'!J18+'States-Punahou'!J18+'States-Kahuku'!J18+'States-Baldwin'!J18</f>
        <v>1</v>
      </c>
      <c r="C8" s="136">
        <f>Waipahu!K18+Moanalua!K18+Waialua!K18+Kaiser!K18+Kalani!K18+'Pearl City'!K18+Leilehua!K18+Kapolei!K18+Mililani!K18+Campbell!K18+Kahuku!K18+'OIA-Campbell'!K18+'OIA-Kahuku'!K18+'OIA-Kapolei'!K18+'States-Kekaulike'!K18+'States-Punahou'!K18+'States-Kahuku'!K18+'States-Baldwin'!K18</f>
        <v>0</v>
      </c>
      <c r="D8" s="136">
        <f>Waipahu!L18+Moanalua!L18+Waialua!L18+Kaiser!L18+Kalani!L18+'Pearl City'!L18+Leilehua!L18+Kapolei!L18+Mililani!L18+Campbell!L18+Kahuku!L18+'OIA-Campbell'!L18+'OIA-Kahuku'!L18+'OIA-Kapolei'!L18+'States-Kekaulike'!L18+'States-Punahou'!L18+'States-Kahuku'!L18+'States-Baldwin'!L18</f>
        <v>2</v>
      </c>
      <c r="E8" s="136">
        <f>Waipahu!M18+Moanalua!M18+Waialua!M18+Kaiser!M18+Kalani!M18+'Pearl City'!M18+Leilehua!M18+Kapolei!M18+Mililani!M18+Campbell!M18+Kahuku!M18+'OIA-Campbell'!M18+'OIA-Kahuku'!M18+'OIA-Kapolei'!M18+'States-Kekaulike'!M18+'States-Punahou'!M18+'States-Kahuku'!M18+'States-Baldwin'!M18</f>
        <v>0</v>
      </c>
      <c r="F8" s="136">
        <f>Waipahu!N18+Moanalua!N18+Waialua!N18+Kaiser!N18+Kalani!N18+'Pearl City'!N18+Leilehua!N18+Kapolei!N18+Mililani!N18+Campbell!N18+Kahuku!N18+'OIA-Campbell'!N18+'OIA-Kahuku'!N18+'OIA-Kapolei'!N18+'States-Kekaulike'!N18+'States-Punahou'!N18+'States-Kahuku'!N18+'States-Baldwin'!N18</f>
        <v>0</v>
      </c>
      <c r="G8" s="136">
        <f>Waipahu!O18+Moanalua!O18+Waialua!O18+Kaiser!O18+Kalani!O18+'Pearl City'!O18+Leilehua!O18+Kapolei!O18+Mililani!O18+Campbell!O18+Kahuku!O18+'OIA-Campbell'!O18+'OIA-Kahuku'!O18+'OIA-Kapolei'!O18+'States-Kekaulike'!O18+'States-Punahou'!O18+'States-Kahuku'!O18+'States-Baldwin'!O18</f>
        <v>0</v>
      </c>
      <c r="H8" s="136">
        <f>Waipahu!P18+Moanalua!P18+Waialua!P18+Kaiser!P18+Kalani!P18+'Pearl City'!P18+Leilehua!P18+Kapolei!P18+Mililani!P18+Campbell!P18+Kahuku!P18+'OIA-Campbell'!P18+'OIA-Kahuku'!P18+'OIA-Kapolei'!P18+'States-Kekaulike'!P18+'States-Punahou'!P18+'States-Kahuku'!P18+'States-Baldwin'!P18</f>
        <v>0</v>
      </c>
      <c r="I8" s="136">
        <f>Waipahu!Q18+Moanalua!Q18+Waialua!Q18+Kaiser!Q18+Kalani!Q18+'Pearl City'!Q18+Leilehua!Q18+Kapolei!Q18+Mililani!Q18+Campbell!Q18+Kahuku!Q18+'OIA-Campbell'!Q18+'OIA-Kahuku'!Q18+'OIA-Kapolei'!Q18+'States-Kekaulike'!Q18+'States-Punahou'!Q18+'States-Kahuku'!Q18+'States-Baldwin'!Q18</f>
        <v>1</v>
      </c>
      <c r="J8" s="136">
        <f>Waipahu!R18+Moanalua!R18+Waialua!R18+Kaiser!R18+Kalani!R18+'Pearl City'!R18+Leilehua!R18+Kapolei!R18+Mililani!R18+Campbell!R18+Kahuku!R18+'OIA-Campbell'!R18+'OIA-Kahuku'!R18+'OIA-Kapolei'!R18+'States-Kekaulike'!R18+'States-Punahou'!R18+'States-Kahuku'!R18+'States-Baldwin'!R18</f>
        <v>1</v>
      </c>
      <c r="K8" s="136">
        <f>Waipahu!S18+Moanalua!S18+Waialua!S18+Kaiser!S18+Kalani!S18+'Pearl City'!S18+Leilehua!S18+Kapolei!S18+Mililani!S18+Campbell!S18+Kahuku!S18+'OIA-Campbell'!S18+'OIA-Kahuku'!S18+'OIA-Kapolei'!S18+'States-Kekaulike'!S18+'States-Punahou'!S18+'States-Kahuku'!S18+'States-Baldwin'!S18</f>
        <v>0</v>
      </c>
      <c r="L8" s="136">
        <f>Waipahu!T18+Moanalua!T18+Waialua!T18+Kaiser!T18+Kalani!T18+'Pearl City'!T18+Leilehua!T18+Kapolei!T18+Mililani!T18+Campbell!T18+Kahuku!T18+'OIA-Campbell'!T18+'OIA-Kahuku'!T18+'OIA-Kapolei'!T18+'States-Kekaulike'!T18+'States-Punahou'!T18+'States-Kahuku'!T18+'States-Baldwin'!T18</f>
        <v>0</v>
      </c>
      <c r="M8" s="136">
        <f>Waipahu!U18+Moanalua!U18+Waialua!U18+Kaiser!U18+Kalani!U18+'Pearl City'!U18+Leilehua!U18+Kapolei!U18+Mililani!U18+Campbell!U18+Kahuku!U18+'OIA-Campbell'!U18+'OIA-Kahuku'!U18+'OIA-Kapolei'!U18+'States-Kekaulike'!U18+'States-Punahou'!U18+'States-Kahuku'!U18+'States-Baldwin'!U18</f>
        <v>6</v>
      </c>
      <c r="N8" s="136">
        <f>Waipahu!V18+Moanalua!V18+Waialua!V18+Kaiser!V18+Kalani!V18+'Pearl City'!V18+Leilehua!V18+Kapolei!V18+Mililani!V18+Campbell!V18+Kahuku!V18+'OIA-Campbell'!V18+'OIA-Kahuku'!V18+'OIA-Kapolei'!V18+'States-Kekaulike'!V18+'States-Punahou'!V18+'States-Kahuku'!V18+'States-Baldwin'!V18</f>
        <v>0</v>
      </c>
      <c r="O8" s="136">
        <f>Waipahu!W18+Moanalua!W18+Waialua!W18+Kaiser!W18+Kalani!W18+'Pearl City'!W18+Leilehua!W18+Kapolei!W18+Mililani!W18+Campbell!W18+Kahuku!W18+'OIA-Campbell'!W18+'OIA-Kahuku'!W18+'OIA-Kapolei'!W18+'States-Kekaulike'!W18+'States-Punahou'!W18+'States-Kahuku'!W18+'States-Baldwin'!W18</f>
        <v>0</v>
      </c>
      <c r="P8" s="136">
        <f>Waipahu!X18+Moanalua!X18+Waialua!X18+Kaiser!X18+Kalani!X18+'Pearl City'!X18+Leilehua!X18+Kapolei!X18+Mililani!X18+Campbell!X18+Kahuku!X18+'OIA-Campbell'!X18+'OIA-Kahuku'!X18+'OIA-Kapolei'!X18+'States-Kekaulike'!X18+'States-Punahou'!X18+'States-Kahuku'!X18+'States-Baldwin'!X18</f>
        <v>0</v>
      </c>
      <c r="Q8" s="136">
        <f>Waipahu!Y18+Moanalua!Y18+Waialua!Y18+Kaiser!Y18+Kalani!Y18+'Pearl City'!Y18+Leilehua!Y18+Kapolei!Y18+Mililani!Y18+Campbell!Y18+Kahuku!Y18+'OIA-Campbell'!Y18+'OIA-Kahuku'!Y18+'OIA-Kapolei'!Y18+'States-Kekaulike'!Y18+'States-Punahou'!Y18+'States-Kahuku'!Y18+'States-Baldwin'!Y18</f>
        <v>0</v>
      </c>
      <c r="R8" s="136">
        <f>Waipahu!Z18+Moanalua!Z18+Waialua!Z18+Kaiser!Z18+Kalani!Z18+'Pearl City'!Z18+Leilehua!Z18+Kapolei!Z18+Mililani!Z18+Campbell!Z18+Kahuku!Z18+'OIA-Campbell'!Z18+'OIA-Kahuku'!Z18+'OIA-Kapolei'!Z18+'States-Kekaulike'!Z18+'States-Punahou'!Z18+'States-Kahuku'!Z18+'States-Baldwin'!Z18</f>
        <v>2</v>
      </c>
      <c r="S8" s="136">
        <f>Waipahu!AA18+Moanalua!AA18+Waialua!AA18+Kaiser!AA18+Kalani!AA18+'Pearl City'!AA18+Leilehua!AA18+Kapolei!AA18+Mililani!AA18+Campbell!AA18+Kahuku!AA18+'OIA-Campbell'!AA18+'OIA-Kahuku'!AA18+'OIA-Kapolei'!AA18+'States-Kekaulike'!AA18+'States-Punahou'!AA18+'States-Kahuku'!AA18+'States-Baldwin'!AA18</f>
        <v>0</v>
      </c>
      <c r="T8" s="136">
        <f>Waipahu!AB18+Moanalua!AB18+Waialua!AB18+Kaiser!AB18+Kalani!AB18+'Pearl City'!AB18+Leilehua!AB18+Kapolei!AB18+Mililani!AB18+Campbell!AB18+Kahuku!AB18+'OIA-Campbell'!AB18+'OIA-Kahuku'!AB18+'OIA-Kapolei'!AB18+'States-Kekaulike'!AB18+'States-Punahou'!AB18+'States-Kahuku'!AB18+'States-Baldwin'!AB18</f>
        <v>0</v>
      </c>
      <c r="U8" s="136">
        <f>Waipahu!AC18+Moanalua!AC18+Waialua!AC18+Kaiser!AC18+Kalani!AC18+'Pearl City'!AC18+Leilehua!AC18+Kapolei!AC18+Mililani!AC18+Campbell!AC18+Kahuku!AC18+'OIA-Campbell'!AC18+'OIA-Kahuku'!AC18+'OIA-Kapolei'!AC18+'States-Kekaulike'!AC18+'States-Punahou'!AC18+'States-Kahuku'!AC18+'States-Baldwin'!AC18</f>
        <v>0</v>
      </c>
      <c r="V8" s="136">
        <f>Waipahu!AD18+Moanalua!AD18+Waialua!AD18+Kaiser!AD18+Kalani!AD18+'Pearl City'!AD18+Leilehua!AD18+Kapolei!AD18+Mililani!AD18+Campbell!AD18+Kahuku!AD18+'OIA-Campbell'!AD18+'OIA-Kahuku'!AD18+'OIA-Kapolei'!AD18+'States-Kekaulike'!AD18+'States-Punahou'!AD18+'States-Kahuku'!AD18+'States-Baldwin'!AD18</f>
        <v>0</v>
      </c>
      <c r="W8" s="136">
        <f>Waipahu!AE18+Moanalua!AE18+Waialua!AE18+Kaiser!AE18+Kalani!AE18+'Pearl City'!AE18+Leilehua!AE18+Kapolei!AE18+Mililani!AE18+Campbell!AE18+Kahuku!AE18+'OIA-Campbell'!AE18+'OIA-Kahuku'!AE18+'OIA-Kapolei'!AE18+'States-Kekaulike'!AE18+'States-Punahou'!AE18+'States-Kahuku'!AE18+'States-Baldwin'!AE18</f>
        <v>0</v>
      </c>
      <c r="X8" s="136">
        <f>Waipahu!AF18+Moanalua!AF18+Waialua!AF18+Kaiser!AF18+Kalani!AF18+'Pearl City'!AF18+Leilehua!AF18+Kapolei!AF18+Mililani!AF18+Campbell!AF18+Kahuku!AF18+'OIA-Campbell'!AF18+'OIA-Kahuku'!AF18+'OIA-Kapolei'!AF18+'States-Kekaulike'!AF18+'States-Punahou'!AF18+'States-Kahuku'!AF18+'States-Baldwin'!AF18</f>
        <v>0</v>
      </c>
      <c r="Y8" s="136">
        <f>Waipahu!AG18+Moanalua!AG18+Waialua!AG18+Kaiser!AG18+Kalani!AG18+'Pearl City'!AG18+Leilehua!AG18+Kapolei!AG18+Mililani!AG18+Campbell!AG18+Kahuku!AG18+'OIA-Campbell'!AG18+'OIA-Kahuku'!AG18+'OIA-Kapolei'!AG18+'States-Kekaulike'!AG18+'States-Punahou'!AG18+'States-Kahuku'!AG18+'States-Baldwin'!AG18</f>
        <v>1</v>
      </c>
      <c r="Z8" s="136">
        <f>Waipahu!AH18+Moanalua!AH18+Waialua!AH18+Kaiser!AH18+Kalani!AH18+'Pearl City'!AH18+Leilehua!AH18+Kapolei!AH18+Mililani!AH18+Campbell!AH18+Kahuku!AH18+'OIA-Campbell'!AH18+'OIA-Kahuku'!AH18+'OIA-Kapolei'!AH18+'States-Kekaulike'!AH18+'States-Punahou'!AH18+'States-Kahuku'!AH18+'States-Baldwin'!AH18</f>
        <v>0</v>
      </c>
      <c r="AA8" s="136">
        <f>Waipahu!AI18+Moanalua!AI18+Waialua!AI18+Kaiser!AI18+Kalani!AI18+'Pearl City'!AI18+Leilehua!AI18+Kapolei!AI18+Mililani!AI18+Campbell!AI18+Kahuku!AI18+'OIA-Campbell'!AI18+'OIA-Kahuku'!AI18+'OIA-Kapolei'!AI18+'States-Kekaulike'!AI18+'States-Punahou'!AI18+'States-Kahuku'!AI18+'States-Baldwin'!AI18</f>
        <v>1</v>
      </c>
      <c r="AB8" s="136">
        <f>Waipahu!AJ18+Moanalua!AJ18+Waialua!AJ18+Kaiser!AJ18+Kalani!AJ18+'Pearl City'!AJ18+Leilehua!AJ18+Kapolei!AJ18+Mililani!AJ18+Campbell!AJ18+Kahuku!AJ18+'OIA-Campbell'!AJ18+'OIA-Kahuku'!AJ18+'OIA-Kapolei'!AJ18+'States-Kekaulike'!AJ18+'States-Punahou'!AJ18+'States-Kahuku'!AJ18+'States-Baldwin'!AJ18</f>
        <v>3</v>
      </c>
      <c r="AC8" s="136">
        <f>Waipahu!AK18+Moanalua!AK18+Waialua!AK18+Kaiser!AK18+Kalani!AK18+'Pearl City'!AK18+Leilehua!AK18+Kapolei!AK18+Mililani!AK18+Campbell!AK18+Kahuku!AK18+'OIA-Campbell'!AK18+'OIA-Kahuku'!AK18+'OIA-Kapolei'!AK18+'States-Kekaulike'!AK18+'States-Punahou'!AK18+'States-Kahuku'!AK18+'States-Baldwin'!AK18</f>
        <v>5</v>
      </c>
      <c r="AD8" s="136">
        <f>Waipahu!AL18+Moanalua!AL18+Waialua!AL18+Kaiser!AL18+Kalani!AL18+'Pearl City'!AL18+Leilehua!AL18+Kapolei!AL18+Mililani!AL18+Campbell!AL18+Kahuku!AL18+'OIA-Campbell'!AL18+'OIA-Kahuku'!AL18+'OIA-Kapolei'!AL18+'States-Kekaulike'!AL18+'States-Punahou'!AL18+'States-Kahuku'!AL18+'States-Baldwin'!AL18</f>
        <v>0</v>
      </c>
      <c r="AE8" s="136">
        <f>Waipahu!AM18+Moanalua!AM18+Waialua!AM18+Kaiser!AM18+Kalani!AM18+'Pearl City'!AM18+Leilehua!AM18+Kapolei!AM18+Mililani!AM18+Campbell!AM18+Kahuku!AM18+'OIA-Campbell'!AM18+'OIA-Kahuku'!AM18+'OIA-Kapolei'!AM18+'States-Kekaulike'!AM18+'States-Punahou'!AM18+'States-Kahuku'!AM18+'States-Baldwin'!AM18</f>
        <v>0</v>
      </c>
      <c r="AF8" s="136">
        <f>Waipahu!AN18+Moanalua!AN18+Waialua!AN18+Kaiser!AN18+Kalani!AN18+'Pearl City'!AN18+Leilehua!AN18+Kapolei!AN18+Mililani!AN18+Campbell!AN18+Kahuku!AN18+'OIA-Campbell'!AN18+'OIA-Kahuku'!AN18+'OIA-Kapolei'!AN18+'States-Kekaulike'!AN18+'States-Punahou'!AN18+'States-Kahuku'!AN18+'States-Baldwin'!AN18</f>
        <v>2</v>
      </c>
      <c r="AG8" s="136">
        <f>Waipahu!AO18+Moanalua!AO18+Waialua!AO18+Kaiser!AO18+Kalani!AO18+'Pearl City'!AO18+Leilehua!AO18+Kapolei!AO18+Mililani!AO18+Campbell!AO18+Kahuku!AO18+'OIA-Campbell'!AO18+'OIA-Kahuku'!AO18+'OIA-Kapolei'!AO18+'States-Kekaulike'!AO18+'States-Punahou'!AO18+'States-Kahuku'!AO18+'States-Baldwin'!AO18</f>
        <v>1</v>
      </c>
      <c r="AH8" s="136">
        <f>Waipahu!AP18+Moanalua!AP18+Waialua!AP18+Kaiser!AP18+Kalani!AP18+'Pearl City'!AP18+Leilehua!AP18+Kapolei!AP18+Mililani!AP18+Campbell!AP18+Kahuku!AP18+'OIA-Campbell'!AP18+'OIA-Kahuku'!AP18+'OIA-Kapolei'!AP18+'States-Kekaulike'!AP18+'States-Punahou'!AP18+'States-Kahuku'!AP18+'States-Baldwin'!AP18</f>
        <v>0</v>
      </c>
      <c r="AI8" s="136">
        <f>Waipahu!AQ18+Moanalua!AQ18+Waialua!AQ18+Kaiser!AQ18+Kalani!AQ18+'Pearl City'!AQ18+Leilehua!AQ18+Kapolei!AQ18+Mililani!AQ18+Campbell!AQ18+Kahuku!AQ18+'OIA-Campbell'!AQ18+'OIA-Kahuku'!AQ18+'OIA-Kapolei'!AQ18+'States-Kekaulike'!AQ18+'States-Punahou'!AQ18+'States-Kahuku'!AQ18+'States-Baldwin'!AQ18</f>
        <v>0</v>
      </c>
      <c r="AJ8" s="136">
        <f>Waipahu!AR18+Moanalua!AR18+Waialua!AR18+Kaiser!AR18+Kalani!AR18+'Pearl City'!AR18+Leilehua!AR18+Kapolei!AR18+Mililani!AR18+Campbell!AR18+Kahuku!AR18+'OIA-Campbell'!AR18+'OIA-Kahuku'!AR18+'OIA-Kapolei'!AR18+'States-Kekaulike'!AR18+'States-Punahou'!AR18+'States-Kahuku'!AR18+'States-Baldwin'!AR18</f>
        <v>0</v>
      </c>
      <c r="AK8" s="136">
        <f>Waipahu!AS18+Moanalua!AS18+Waialua!AS18+Kaiser!AS18+Kalani!AS18+'Pearl City'!AS18+Leilehua!AS18+Kapolei!AS18+Mililani!AS18+Campbell!AS18+Kahuku!AS18+'OIA-Campbell'!AS18+'OIA-Kahuku'!AS18+'OIA-Kapolei'!AS18+'States-Kekaulike'!AS18+'States-Punahou'!AS18+'States-Kahuku'!AS18+'States-Baldwin'!AS18</f>
        <v>0</v>
      </c>
      <c r="AL8" s="136">
        <f>Waipahu!AT18+Moanalua!AT18+Waialua!AT18+Kaiser!AT18+Kalani!AT18+'Pearl City'!AT18+Leilehua!AT18+Kapolei!AT18+Mililani!AT18+Campbell!AT18+Kahuku!AT18+'OIA-Campbell'!AT18+'OIA-Kahuku'!AT18+'OIA-Kapolei'!AT18+'States-Kekaulike'!AT18+'States-Punahou'!AT18+'States-Kahuku'!AT18+'States-Baldwin'!AT18</f>
        <v>0</v>
      </c>
      <c r="AM8" s="136">
        <f>Waipahu!AU18+Moanalua!AU18+Waialua!AU18+Kaiser!AU18+Kalani!AU18+'Pearl City'!AU18+Leilehua!AU18+Kapolei!AU18+Mililani!AU18+Campbell!AU18+Kahuku!AU18+'OIA-Campbell'!AU18+'OIA-Kahuku'!AU18+'OIA-Kapolei'!AU18+'States-Kekaulike'!AU18+'States-Punahou'!AU18+'States-Kahuku'!AU18+'States-Baldwin'!AU18</f>
        <v>0</v>
      </c>
      <c r="AN8" s="136">
        <f>Waipahu!AV18+Moanalua!AV18+Waialua!AV18+Kaiser!AV18+Kalani!AV18+'Pearl City'!AV18+Leilehua!AV18+Kapolei!AV18+Mililani!AV18+Campbell!AV18+Kahuku!AV18+'OIA-Campbell'!AV18+'OIA-Kahuku'!AV18+'OIA-Kapolei'!AV18+'States-Kekaulike'!AV18+'States-Punahou'!AV18+'States-Kahuku'!AV18+'States-Baldwin'!AV18</f>
        <v>0</v>
      </c>
      <c r="AO8" s="136">
        <f>Waipahu!AW18+Moanalua!AW18+Waialua!AW18+Kaiser!AW18+Kalani!AW18+'Pearl City'!AW18+Leilehua!AW18+Kapolei!AW18+Mililani!AW18+Campbell!AW18+Kahuku!AW18+'OIA-Campbell'!AW18+'OIA-Kahuku'!AW18+'OIA-Kapolei'!AW18+'States-Kekaulike'!AW18+'States-Punahou'!AW18+'States-Kahuku'!AW18+'States-Baldwin'!AW18</f>
        <v>3</v>
      </c>
      <c r="AP8" s="136">
        <f>Waipahu!AX18+Moanalua!AX18+Waialua!AX18+Kaiser!AX18+Kalani!AX18+'Pearl City'!AX18+Leilehua!AX18+Kapolei!AX18+Mililani!AX18+Campbell!AX18+Kahuku!AX18+'OIA-Campbell'!AX18+'OIA-Kahuku'!AX18+'OIA-Kapolei'!AX18+'States-Kekaulike'!AX18+'States-Punahou'!AX18+'States-Kahuku'!AX18+'States-Baldwin'!AX18</f>
        <v>8</v>
      </c>
      <c r="AQ8" s="75">
        <f t="shared" si="0"/>
        <v>0.27272727272727271</v>
      </c>
      <c r="AR8" s="136">
        <f>Waipahu!AZ18+Moanalua!AZ18+Waialua!AZ18+Kaiser!AZ18+Kalani!AZ18+'Pearl City'!AZ18+Leilehua!AZ18+Kapolei!AZ18+Mililani!AZ18+Campbell!AZ18+Kahuku!AZ18+'OIA-Campbell'!AZ18+'OIA-Kahuku'!AZ18+'OIA-Kapolei'!AZ18+'States-Kekaulike'!AZ18+'States-Punahou'!AZ18+'States-Kahuku'!AZ18+'States-Baldwin'!AZ18</f>
        <v>2</v>
      </c>
      <c r="AS8" s="43">
        <v>3</v>
      </c>
    </row>
    <row r="9" spans="1:45">
      <c r="A9" s="39">
        <v>4</v>
      </c>
      <c r="B9" s="136">
        <f>Waipahu!J19+Moanalua!J19+Waialua!J19+Kaiser!J19+Kalani!J19+'Pearl City'!J19+Leilehua!J19+Kapolei!J19+Mililani!J19+Campbell!J19+Kahuku!J19+'OIA-Campbell'!J19+'OIA-Kahuku'!J19+'OIA-Kapolei'!J19+'States-Kekaulike'!J19+'States-Punahou'!J19+'States-Kahuku'!J19+'States-Baldwin'!J19</f>
        <v>22</v>
      </c>
      <c r="C9" s="136">
        <f>Waipahu!K19+Moanalua!K19+Waialua!K19+Kaiser!K19+Kalani!K19+'Pearl City'!K19+Leilehua!K19+Kapolei!K19+Mililani!K19+Campbell!K19+Kahuku!K19+'OIA-Campbell'!K19+'OIA-Kahuku'!K19+'OIA-Kapolei'!K19+'States-Kekaulike'!K19+'States-Punahou'!K19+'States-Kahuku'!K19+'States-Baldwin'!K19</f>
        <v>1</v>
      </c>
      <c r="D9" s="136">
        <f>Waipahu!L19+Moanalua!L19+Waialua!L19+Kaiser!L19+Kalani!L19+'Pearl City'!L19+Leilehua!L19+Kapolei!L19+Mililani!L19+Campbell!L19+Kahuku!L19+'OIA-Campbell'!L19+'OIA-Kahuku'!L19+'OIA-Kapolei'!L19+'States-Kekaulike'!L19+'States-Punahou'!L19+'States-Kahuku'!L19+'States-Baldwin'!L19</f>
        <v>4</v>
      </c>
      <c r="E9" s="136">
        <f>Waipahu!M19+Moanalua!M19+Waialua!M19+Kaiser!M19+Kalani!M19+'Pearl City'!M19+Leilehua!M19+Kapolei!M19+Mililani!M19+Campbell!M19+Kahuku!M19+'OIA-Campbell'!M19+'OIA-Kahuku'!M19+'OIA-Kapolei'!M19+'States-Kekaulike'!M19+'States-Punahou'!M19+'States-Kahuku'!M19+'States-Baldwin'!M19</f>
        <v>0</v>
      </c>
      <c r="F9" s="136">
        <f>Waipahu!N19+Moanalua!N19+Waialua!N19+Kaiser!N19+Kalani!N19+'Pearl City'!N19+Leilehua!N19+Kapolei!N19+Mililani!N19+Campbell!N19+Kahuku!N19+'OIA-Campbell'!N19+'OIA-Kahuku'!N19+'OIA-Kapolei'!N19+'States-Kekaulike'!N19+'States-Punahou'!N19+'States-Kahuku'!N19+'States-Baldwin'!N19</f>
        <v>0</v>
      </c>
      <c r="G9" s="136">
        <f>Waipahu!O19+Moanalua!O19+Waialua!O19+Kaiser!O19+Kalani!O19+'Pearl City'!O19+Leilehua!O19+Kapolei!O19+Mililani!O19+Campbell!O19+Kahuku!O19+'OIA-Campbell'!O19+'OIA-Kahuku'!O19+'OIA-Kapolei'!O19+'States-Kekaulike'!O19+'States-Punahou'!O19+'States-Kahuku'!O19+'States-Baldwin'!O19</f>
        <v>2</v>
      </c>
      <c r="H9" s="136">
        <f>Waipahu!P19+Moanalua!P19+Waialua!P19+Kaiser!P19+Kalani!P19+'Pearl City'!P19+Leilehua!P19+Kapolei!P19+Mililani!P19+Campbell!P19+Kahuku!P19+'OIA-Campbell'!P19+'OIA-Kahuku'!P19+'OIA-Kapolei'!P19+'States-Kekaulike'!P19+'States-Punahou'!P19+'States-Kahuku'!P19+'States-Baldwin'!P19</f>
        <v>0</v>
      </c>
      <c r="I9" s="136">
        <f>Waipahu!Q19+Moanalua!Q19+Waialua!Q19+Kaiser!Q19+Kalani!Q19+'Pearl City'!Q19+Leilehua!Q19+Kapolei!Q19+Mililani!Q19+Campbell!Q19+Kahuku!Q19+'OIA-Campbell'!Q19+'OIA-Kahuku'!Q19+'OIA-Kapolei'!Q19+'States-Kekaulike'!Q19+'States-Punahou'!Q19+'States-Kahuku'!Q19+'States-Baldwin'!Q19</f>
        <v>11</v>
      </c>
      <c r="J9" s="136">
        <f>Waipahu!R19+Moanalua!R19+Waialua!R19+Kaiser!R19+Kalani!R19+'Pearl City'!R19+Leilehua!R19+Kapolei!R19+Mililani!R19+Campbell!R19+Kahuku!R19+'OIA-Campbell'!R19+'OIA-Kahuku'!R19+'OIA-Kapolei'!R19+'States-Kekaulike'!R19+'States-Punahou'!R19+'States-Kahuku'!R19+'States-Baldwin'!R19</f>
        <v>14</v>
      </c>
      <c r="K9" s="136">
        <f>Waipahu!S19+Moanalua!S19+Waialua!S19+Kaiser!S19+Kalani!S19+'Pearl City'!S19+Leilehua!S19+Kapolei!S19+Mililani!S19+Campbell!S19+Kahuku!S19+'OIA-Campbell'!S19+'OIA-Kahuku'!S19+'OIA-Kapolei'!S19+'States-Kekaulike'!S19+'States-Punahou'!S19+'States-Kahuku'!S19+'States-Baldwin'!S19</f>
        <v>0</v>
      </c>
      <c r="L9" s="136">
        <f>Waipahu!T19+Moanalua!T19+Waialua!T19+Kaiser!T19+Kalani!T19+'Pearl City'!T19+Leilehua!T19+Kapolei!T19+Mililani!T19+Campbell!T19+Kahuku!T19+'OIA-Campbell'!T19+'OIA-Kahuku'!T19+'OIA-Kapolei'!T19+'States-Kekaulike'!T19+'States-Punahou'!T19+'States-Kahuku'!T19+'States-Baldwin'!T19</f>
        <v>3</v>
      </c>
      <c r="M9" s="136">
        <f>Waipahu!U19+Moanalua!U19+Waialua!U19+Kaiser!U19+Kalani!U19+'Pearl City'!U19+Leilehua!U19+Kapolei!U19+Mililani!U19+Campbell!U19+Kahuku!U19+'OIA-Campbell'!U19+'OIA-Kahuku'!U19+'OIA-Kapolei'!U19+'States-Kekaulike'!U19+'States-Punahou'!U19+'States-Kahuku'!U19+'States-Baldwin'!U19</f>
        <v>26</v>
      </c>
      <c r="N9" s="136">
        <f>Waipahu!V19+Moanalua!V19+Waialua!V19+Kaiser!V19+Kalani!V19+'Pearl City'!V19+Leilehua!V19+Kapolei!V19+Mililani!V19+Campbell!V19+Kahuku!V19+'OIA-Campbell'!V19+'OIA-Kahuku'!V19+'OIA-Kapolei'!V19+'States-Kekaulike'!V19+'States-Punahou'!V19+'States-Kahuku'!V19+'States-Baldwin'!V19</f>
        <v>1</v>
      </c>
      <c r="O9" s="136">
        <f>Waipahu!W19+Moanalua!W19+Waialua!W19+Kaiser!W19+Kalani!W19+'Pearl City'!W19+Leilehua!W19+Kapolei!W19+Mililani!W19+Campbell!W19+Kahuku!W19+'OIA-Campbell'!W19+'OIA-Kahuku'!W19+'OIA-Kapolei'!W19+'States-Kekaulike'!W19+'States-Punahou'!W19+'States-Kahuku'!W19+'States-Baldwin'!W19</f>
        <v>0</v>
      </c>
      <c r="P9" s="136">
        <f>Waipahu!X19+Moanalua!X19+Waialua!X19+Kaiser!X19+Kalani!X19+'Pearl City'!X19+Leilehua!X19+Kapolei!X19+Mililani!X19+Campbell!X19+Kahuku!X19+'OIA-Campbell'!X19+'OIA-Kahuku'!X19+'OIA-Kapolei'!X19+'States-Kekaulike'!X19+'States-Punahou'!X19+'States-Kahuku'!X19+'States-Baldwin'!X19</f>
        <v>11</v>
      </c>
      <c r="Q9" s="136">
        <f>Waipahu!Y19+Moanalua!Y19+Waialua!Y19+Kaiser!Y19+Kalani!Y19+'Pearl City'!Y19+Leilehua!Y19+Kapolei!Y19+Mililani!Y19+Campbell!Y19+Kahuku!Y19+'OIA-Campbell'!Y19+'OIA-Kahuku'!Y19+'OIA-Kapolei'!Y19+'States-Kekaulike'!Y19+'States-Punahou'!Y19+'States-Kahuku'!Y19+'States-Baldwin'!Y19</f>
        <v>2</v>
      </c>
      <c r="R9" s="136">
        <f>Waipahu!Z19+Moanalua!Z19+Waialua!Z19+Kaiser!Z19+Kalani!Z19+'Pearl City'!Z19+Leilehua!Z19+Kapolei!Z19+Mililani!Z19+Campbell!Z19+Kahuku!Z19+'OIA-Campbell'!Z19+'OIA-Kahuku'!Z19+'OIA-Kapolei'!Z19+'States-Kekaulike'!Z19+'States-Punahou'!Z19+'States-Kahuku'!Z19+'States-Baldwin'!Z19</f>
        <v>15</v>
      </c>
      <c r="S9" s="136">
        <f>Waipahu!AA19+Moanalua!AA19+Waialua!AA19+Kaiser!AA19+Kalani!AA19+'Pearl City'!AA19+Leilehua!AA19+Kapolei!AA19+Mililani!AA19+Campbell!AA19+Kahuku!AA19+'OIA-Campbell'!AA19+'OIA-Kahuku'!AA19+'OIA-Kapolei'!AA19+'States-Kekaulike'!AA19+'States-Punahou'!AA19+'States-Kahuku'!AA19+'States-Baldwin'!AA19</f>
        <v>18</v>
      </c>
      <c r="T9" s="136">
        <f>Waipahu!AB19+Moanalua!AB19+Waialua!AB19+Kaiser!AB19+Kalani!AB19+'Pearl City'!AB19+Leilehua!AB19+Kapolei!AB19+Mililani!AB19+Campbell!AB19+Kahuku!AB19+'OIA-Campbell'!AB19+'OIA-Kahuku'!AB19+'OIA-Kapolei'!AB19+'States-Kekaulike'!AB19+'States-Punahou'!AB19+'States-Kahuku'!AB19+'States-Baldwin'!AB19</f>
        <v>1</v>
      </c>
      <c r="U9" s="136">
        <f>Waipahu!AC19+Moanalua!AC19+Waialua!AC19+Kaiser!AC19+Kalani!AC19+'Pearl City'!AC19+Leilehua!AC19+Kapolei!AC19+Mililani!AC19+Campbell!AC19+Kahuku!AC19+'OIA-Campbell'!AC19+'OIA-Kahuku'!AC19+'OIA-Kapolei'!AC19+'States-Kekaulike'!AC19+'States-Punahou'!AC19+'States-Kahuku'!AC19+'States-Baldwin'!AC19</f>
        <v>4</v>
      </c>
      <c r="V9" s="136">
        <f>Waipahu!AD19+Moanalua!AD19+Waialua!AD19+Kaiser!AD19+Kalani!AD19+'Pearl City'!AD19+Leilehua!AD19+Kapolei!AD19+Mililani!AD19+Campbell!AD19+Kahuku!AD19+'OIA-Campbell'!AD19+'OIA-Kahuku'!AD19+'OIA-Kapolei'!AD19+'States-Kekaulike'!AD19+'States-Punahou'!AD19+'States-Kahuku'!AD19+'States-Baldwin'!AD19</f>
        <v>3</v>
      </c>
      <c r="W9" s="136">
        <f>Waipahu!AE19+Moanalua!AE19+Waialua!AE19+Kaiser!AE19+Kalani!AE19+'Pearl City'!AE19+Leilehua!AE19+Kapolei!AE19+Mililani!AE19+Campbell!AE19+Kahuku!AE19+'OIA-Campbell'!AE19+'OIA-Kahuku'!AE19+'OIA-Kapolei'!AE19+'States-Kekaulike'!AE19+'States-Punahou'!AE19+'States-Kahuku'!AE19+'States-Baldwin'!AE19</f>
        <v>0</v>
      </c>
      <c r="X9" s="136">
        <f>Waipahu!AF19+Moanalua!AF19+Waialua!AF19+Kaiser!AF19+Kalani!AF19+'Pearl City'!AF19+Leilehua!AF19+Kapolei!AF19+Mililani!AF19+Campbell!AF19+Kahuku!AF19+'OIA-Campbell'!AF19+'OIA-Kahuku'!AF19+'OIA-Kapolei'!AF19+'States-Kekaulike'!AF19+'States-Punahou'!AF19+'States-Kahuku'!AF19+'States-Baldwin'!AF19</f>
        <v>0</v>
      </c>
      <c r="Y9" s="136">
        <f>Waipahu!AG19+Moanalua!AG19+Waialua!AG19+Kaiser!AG19+Kalani!AG19+'Pearl City'!AG19+Leilehua!AG19+Kapolei!AG19+Mililani!AG19+Campbell!AG19+Kahuku!AG19+'OIA-Campbell'!AG19+'OIA-Kahuku'!AG19+'OIA-Kapolei'!AG19+'States-Kekaulike'!AG19+'States-Punahou'!AG19+'States-Kahuku'!AG19+'States-Baldwin'!AG19</f>
        <v>8</v>
      </c>
      <c r="Z9" s="136">
        <f>Waipahu!AH19+Moanalua!AH19+Waialua!AH19+Kaiser!AH19+Kalani!AH19+'Pearl City'!AH19+Leilehua!AH19+Kapolei!AH19+Mililani!AH19+Campbell!AH19+Kahuku!AH19+'OIA-Campbell'!AH19+'OIA-Kahuku'!AH19+'OIA-Kapolei'!AH19+'States-Kekaulike'!AH19+'States-Punahou'!AH19+'States-Kahuku'!AH19+'States-Baldwin'!AH19</f>
        <v>0</v>
      </c>
      <c r="AA9" s="136">
        <f>Waipahu!AI19+Moanalua!AI19+Waialua!AI19+Kaiser!AI19+Kalani!AI19+'Pearl City'!AI19+Leilehua!AI19+Kapolei!AI19+Mililani!AI19+Campbell!AI19+Kahuku!AI19+'OIA-Campbell'!AI19+'OIA-Kahuku'!AI19+'OIA-Kapolei'!AI19+'States-Kekaulike'!AI19+'States-Punahou'!AI19+'States-Kahuku'!AI19+'States-Baldwin'!AI19</f>
        <v>6</v>
      </c>
      <c r="AB9" s="136">
        <f>Waipahu!AJ19+Moanalua!AJ19+Waialua!AJ19+Kaiser!AJ19+Kalani!AJ19+'Pearl City'!AJ19+Leilehua!AJ19+Kapolei!AJ19+Mililani!AJ19+Campbell!AJ19+Kahuku!AJ19+'OIA-Campbell'!AJ19+'OIA-Kahuku'!AJ19+'OIA-Kapolei'!AJ19+'States-Kekaulike'!AJ19+'States-Punahou'!AJ19+'States-Kahuku'!AJ19+'States-Baldwin'!AJ19</f>
        <v>3</v>
      </c>
      <c r="AC9" s="136">
        <f>Waipahu!AK19+Moanalua!AK19+Waialua!AK19+Kaiser!AK19+Kalani!AK19+'Pearl City'!AK19+Leilehua!AK19+Kapolei!AK19+Mililani!AK19+Campbell!AK19+Kahuku!AK19+'OIA-Campbell'!AK19+'OIA-Kahuku'!AK19+'OIA-Kapolei'!AK19+'States-Kekaulike'!AK19+'States-Punahou'!AK19+'States-Kahuku'!AK19+'States-Baldwin'!AK19</f>
        <v>9</v>
      </c>
      <c r="AD9" s="136">
        <f>Waipahu!AL19+Moanalua!AL19+Waialua!AL19+Kaiser!AL19+Kalani!AL19+'Pearl City'!AL19+Leilehua!AL19+Kapolei!AL19+Mililani!AL19+Campbell!AL19+Kahuku!AL19+'OIA-Campbell'!AL19+'OIA-Kahuku'!AL19+'OIA-Kapolei'!AL19+'States-Kekaulike'!AL19+'States-Punahou'!AL19+'States-Kahuku'!AL19+'States-Baldwin'!AL19</f>
        <v>1</v>
      </c>
      <c r="AE9" s="136">
        <f>Waipahu!AM19+Moanalua!AM19+Waialua!AM19+Kaiser!AM19+Kalani!AM19+'Pearl City'!AM19+Leilehua!AM19+Kapolei!AM19+Mililani!AM19+Campbell!AM19+Kahuku!AM19+'OIA-Campbell'!AM19+'OIA-Kahuku'!AM19+'OIA-Kapolei'!AM19+'States-Kekaulike'!AM19+'States-Punahou'!AM19+'States-Kahuku'!AM19+'States-Baldwin'!AM19</f>
        <v>0</v>
      </c>
      <c r="AF9" s="136">
        <f>Waipahu!AN19+Moanalua!AN19+Waialua!AN19+Kaiser!AN19+Kalani!AN19+'Pearl City'!AN19+Leilehua!AN19+Kapolei!AN19+Mililani!AN19+Campbell!AN19+Kahuku!AN19+'OIA-Campbell'!AN19+'OIA-Kahuku'!AN19+'OIA-Kapolei'!AN19+'States-Kekaulike'!AN19+'States-Punahou'!AN19+'States-Kahuku'!AN19+'States-Baldwin'!AN19</f>
        <v>11</v>
      </c>
      <c r="AG9" s="136">
        <f>Waipahu!AO19+Moanalua!AO19+Waialua!AO19+Kaiser!AO19+Kalani!AO19+'Pearl City'!AO19+Leilehua!AO19+Kapolei!AO19+Mililani!AO19+Campbell!AO19+Kahuku!AO19+'OIA-Campbell'!AO19+'OIA-Kahuku'!AO19+'OIA-Kapolei'!AO19+'States-Kekaulike'!AO19+'States-Punahou'!AO19+'States-Kahuku'!AO19+'States-Baldwin'!AO19</f>
        <v>10</v>
      </c>
      <c r="AH9" s="136">
        <f>Waipahu!AP19+Moanalua!AP19+Waialua!AP19+Kaiser!AP19+Kalani!AP19+'Pearl City'!AP19+Leilehua!AP19+Kapolei!AP19+Mililani!AP19+Campbell!AP19+Kahuku!AP19+'OIA-Campbell'!AP19+'OIA-Kahuku'!AP19+'OIA-Kapolei'!AP19+'States-Kekaulike'!AP19+'States-Punahou'!AP19+'States-Kahuku'!AP19+'States-Baldwin'!AP19</f>
        <v>0</v>
      </c>
      <c r="AI9" s="136">
        <f>Waipahu!AQ19+Moanalua!AQ19+Waialua!AQ19+Kaiser!AQ19+Kalani!AQ19+'Pearl City'!AQ19+Leilehua!AQ19+Kapolei!AQ19+Mililani!AQ19+Campbell!AQ19+Kahuku!AQ19+'OIA-Campbell'!AQ19+'OIA-Kahuku'!AQ19+'OIA-Kapolei'!AQ19+'States-Kekaulike'!AQ19+'States-Punahou'!AQ19+'States-Kahuku'!AQ19+'States-Baldwin'!AQ19</f>
        <v>0</v>
      </c>
      <c r="AJ9" s="136">
        <f>Waipahu!AR19+Moanalua!AR19+Waialua!AR19+Kaiser!AR19+Kalani!AR19+'Pearl City'!AR19+Leilehua!AR19+Kapolei!AR19+Mililani!AR19+Campbell!AR19+Kahuku!AR19+'OIA-Campbell'!AR19+'OIA-Kahuku'!AR19+'OIA-Kapolei'!AR19+'States-Kekaulike'!AR19+'States-Punahou'!AR19+'States-Kahuku'!AR19+'States-Baldwin'!AR19</f>
        <v>0</v>
      </c>
      <c r="AK9" s="136">
        <f>Waipahu!AS19+Moanalua!AS19+Waialua!AS19+Kaiser!AS19+Kalani!AS19+'Pearl City'!AS19+Leilehua!AS19+Kapolei!AS19+Mililani!AS19+Campbell!AS19+Kahuku!AS19+'OIA-Campbell'!AS19+'OIA-Kahuku'!AS19+'OIA-Kapolei'!AS19+'States-Kekaulike'!AS19+'States-Punahou'!AS19+'States-Kahuku'!AS19+'States-Baldwin'!AS19</f>
        <v>0</v>
      </c>
      <c r="AL9" s="136">
        <f>Waipahu!AT19+Moanalua!AT19+Waialua!AT19+Kaiser!AT19+Kalani!AT19+'Pearl City'!AT19+Leilehua!AT19+Kapolei!AT19+Mililani!AT19+Campbell!AT19+Kahuku!AT19+'OIA-Campbell'!AT19+'OIA-Kahuku'!AT19+'OIA-Kapolei'!AT19+'States-Kekaulike'!AT19+'States-Punahou'!AT19+'States-Kahuku'!AT19+'States-Baldwin'!AT19</f>
        <v>31</v>
      </c>
      <c r="AM9" s="136">
        <f>Waipahu!AU19+Moanalua!AU19+Waialua!AU19+Kaiser!AU19+Kalani!AU19+'Pearl City'!AU19+Leilehua!AU19+Kapolei!AU19+Mililani!AU19+Campbell!AU19+Kahuku!AU19+'OIA-Campbell'!AU19+'OIA-Kahuku'!AU19+'OIA-Kapolei'!AU19+'States-Kekaulike'!AU19+'States-Punahou'!AU19+'States-Kahuku'!AU19+'States-Baldwin'!AU19</f>
        <v>11</v>
      </c>
      <c r="AN9" s="136">
        <f>Waipahu!AV19+Moanalua!AV19+Waialua!AV19+Kaiser!AV19+Kalani!AV19+'Pearl City'!AV19+Leilehua!AV19+Kapolei!AV19+Mililani!AV19+Campbell!AV19+Kahuku!AV19+'OIA-Campbell'!AV19+'OIA-Kahuku'!AV19+'OIA-Kapolei'!AV19+'States-Kekaulike'!AV19+'States-Punahou'!AV19+'States-Kahuku'!AV19+'States-Baldwin'!AV19</f>
        <v>0</v>
      </c>
      <c r="AO9" s="136">
        <f>Waipahu!AW19+Moanalua!AW19+Waialua!AW19+Kaiser!AW19+Kalani!AW19+'Pearl City'!AW19+Leilehua!AW19+Kapolei!AW19+Mililani!AW19+Campbell!AW19+Kahuku!AW19+'OIA-Campbell'!AW19+'OIA-Kahuku'!AW19+'OIA-Kapolei'!AW19+'States-Kekaulike'!AW19+'States-Punahou'!AW19+'States-Kahuku'!AW19+'States-Baldwin'!AW19</f>
        <v>27</v>
      </c>
      <c r="AP9" s="136">
        <f>Waipahu!AX19+Moanalua!AX19+Waialua!AX19+Kaiser!AX19+Kalani!AX19+'Pearl City'!AX19+Leilehua!AX19+Kapolei!AX19+Mililani!AX19+Campbell!AX19+Kahuku!AX19+'OIA-Campbell'!AX19+'OIA-Kahuku'!AX19+'OIA-Kapolei'!AX19+'States-Kekaulike'!AX19+'States-Punahou'!AX19+'States-Kahuku'!AX19+'States-Baldwin'!AX19</f>
        <v>55</v>
      </c>
      <c r="AQ9" s="75">
        <f t="shared" si="0"/>
        <v>0.32926829268292684</v>
      </c>
      <c r="AR9" s="136">
        <f>Waipahu!AZ19+Moanalua!AZ19+Waialua!AZ19+Kaiser!AZ19+Kalani!AZ19+'Pearl City'!AZ19+Leilehua!AZ19+Kapolei!AZ19+Mililani!AZ19+Campbell!AZ19+Kahuku!AZ19+'OIA-Campbell'!AZ19+'OIA-Kahuku'!AZ19+'OIA-Kapolei'!AZ19+'States-Kekaulike'!AZ19+'States-Punahou'!AZ19+'States-Kahuku'!AZ19+'States-Baldwin'!AZ19</f>
        <v>13</v>
      </c>
      <c r="AS9" s="43">
        <v>4</v>
      </c>
    </row>
    <row r="10" spans="1:45">
      <c r="A10" s="42">
        <v>5</v>
      </c>
      <c r="B10" s="28">
        <f>Waipahu!J20+Moanalua!J20+Waialua!J20+Kaiser!J20+Kalani!J20+'Pearl City'!J20+Leilehua!J20+Kapolei!J20+Mililani!J20+Campbell!J20+Kahuku!J20+'OIA-Campbell'!J20+'OIA-Kahuku'!J20+'OIA-Kapolei'!J20+'States-Kekaulike'!J20+'States-Punahou'!J20+'States-Kahuku'!J20+'States-Baldwin'!J20</f>
        <v>1</v>
      </c>
      <c r="C10" s="28">
        <f>Waipahu!K20+Moanalua!K20+Waialua!K20+Kaiser!K20+Kalani!K20+'Pearl City'!K20+Leilehua!K20+Kapolei!K20+Mililani!K20+Campbell!K20+Kahuku!K20+'OIA-Campbell'!K20+'OIA-Kahuku'!K20+'OIA-Kapolei'!K20+'States-Kekaulike'!K20+'States-Punahou'!K20+'States-Kahuku'!K20+'States-Baldwin'!K20</f>
        <v>0</v>
      </c>
      <c r="D10" s="28">
        <f>Waipahu!L20+Moanalua!L20+Waialua!L20+Kaiser!L20+Kalani!L20+'Pearl City'!L20+Leilehua!L20+Kapolei!L20+Mililani!L20+Campbell!L20+Kahuku!L20+'OIA-Campbell'!L20+'OIA-Kahuku'!L20+'OIA-Kapolei'!L20+'States-Kekaulike'!L20+'States-Punahou'!L20+'States-Kahuku'!L20+'States-Baldwin'!L20</f>
        <v>0</v>
      </c>
      <c r="E10" s="28">
        <f>Waipahu!M20+Moanalua!M20+Waialua!M20+Kaiser!M20+Kalani!M20+'Pearl City'!M20+Leilehua!M20+Kapolei!M20+Mililani!M20+Campbell!M20+Kahuku!M20+'OIA-Campbell'!M20+'OIA-Kahuku'!M20+'OIA-Kapolei'!M20+'States-Kekaulike'!M20+'States-Punahou'!M20+'States-Kahuku'!M20+'States-Baldwin'!M20</f>
        <v>0</v>
      </c>
      <c r="F10" s="28">
        <f>Waipahu!N20+Moanalua!N20+Waialua!N20+Kaiser!N20+Kalani!N20+'Pearl City'!N20+Leilehua!N20+Kapolei!N20+Mililani!N20+Campbell!N20+Kahuku!N20+'OIA-Campbell'!N20+'OIA-Kahuku'!N20+'OIA-Kapolei'!N20+'States-Kekaulike'!N20+'States-Punahou'!N20+'States-Kahuku'!N20+'States-Baldwin'!N20</f>
        <v>0</v>
      </c>
      <c r="G10" s="28">
        <f>Waipahu!O20+Moanalua!O20+Waialua!O20+Kaiser!O20+Kalani!O20+'Pearl City'!O20+Leilehua!O20+Kapolei!O20+Mililani!O20+Campbell!O20+Kahuku!O20+'OIA-Campbell'!O20+'OIA-Kahuku'!O20+'OIA-Kapolei'!O20+'States-Kekaulike'!O20+'States-Punahou'!O20+'States-Kahuku'!O20+'States-Baldwin'!O20</f>
        <v>0</v>
      </c>
      <c r="H10" s="28">
        <f>Waipahu!P20+Moanalua!P20+Waialua!P20+Kaiser!P20+Kalani!P20+'Pearl City'!P20+Leilehua!P20+Kapolei!P20+Mililani!P20+Campbell!P20+Kahuku!P20+'OIA-Campbell'!P20+'OIA-Kahuku'!P20+'OIA-Kapolei'!P20+'States-Kekaulike'!P20+'States-Punahou'!P20+'States-Kahuku'!P20+'States-Baldwin'!P20</f>
        <v>0</v>
      </c>
      <c r="I10" s="28">
        <f>Waipahu!Q20+Moanalua!Q20+Waialua!Q20+Kaiser!Q20+Kalani!Q20+'Pearl City'!Q20+Leilehua!Q20+Kapolei!Q20+Mililani!Q20+Campbell!Q20+Kahuku!Q20+'OIA-Campbell'!Q20+'OIA-Kahuku'!Q20+'OIA-Kapolei'!Q20+'States-Kekaulike'!Q20+'States-Punahou'!Q20+'States-Kahuku'!Q20+'States-Baldwin'!Q20</f>
        <v>0</v>
      </c>
      <c r="J10" s="28">
        <f>Waipahu!R20+Moanalua!R20+Waialua!R20+Kaiser!R20+Kalani!R20+'Pearl City'!R20+Leilehua!R20+Kapolei!R20+Mililani!R20+Campbell!R20+Kahuku!R20+'OIA-Campbell'!R20+'OIA-Kahuku'!R20+'OIA-Kapolei'!R20+'States-Kekaulike'!R20+'States-Punahou'!R20+'States-Kahuku'!R20+'States-Baldwin'!R20</f>
        <v>0</v>
      </c>
      <c r="K10" s="28">
        <f>Waipahu!S20+Moanalua!S20+Waialua!S20+Kaiser!S20+Kalani!S20+'Pearl City'!S20+Leilehua!S20+Kapolei!S20+Mililani!S20+Campbell!S20+Kahuku!S20+'OIA-Campbell'!S20+'OIA-Kahuku'!S20+'OIA-Kapolei'!S20+'States-Kekaulike'!S20+'States-Punahou'!S20+'States-Kahuku'!S20+'States-Baldwin'!S20</f>
        <v>1</v>
      </c>
      <c r="L10" s="28">
        <f>Waipahu!T20+Moanalua!T20+Waialua!T20+Kaiser!T20+Kalani!T20+'Pearl City'!T20+Leilehua!T20+Kapolei!T20+Mililani!T20+Campbell!T20+Kahuku!T20+'OIA-Campbell'!T20+'OIA-Kahuku'!T20+'OIA-Kapolei'!T20+'States-Kekaulike'!T20+'States-Punahou'!T20+'States-Kahuku'!T20+'States-Baldwin'!T20</f>
        <v>0</v>
      </c>
      <c r="M10" s="28">
        <f>Waipahu!U20+Moanalua!U20+Waialua!U20+Kaiser!U20+Kalani!U20+'Pearl City'!U20+Leilehua!U20+Kapolei!U20+Mililani!U20+Campbell!U20+Kahuku!U20+'OIA-Campbell'!U20+'OIA-Kahuku'!U20+'OIA-Kapolei'!U20+'States-Kekaulike'!U20+'States-Punahou'!U20+'States-Kahuku'!U20+'States-Baldwin'!U20</f>
        <v>0</v>
      </c>
      <c r="N10" s="28">
        <f>Waipahu!V20+Moanalua!V20+Waialua!V20+Kaiser!V20+Kalani!V20+'Pearl City'!V20+Leilehua!V20+Kapolei!V20+Mililani!V20+Campbell!V20+Kahuku!V20+'OIA-Campbell'!V20+'OIA-Kahuku'!V20+'OIA-Kapolei'!V20+'States-Kekaulike'!V20+'States-Punahou'!V20+'States-Kahuku'!V20+'States-Baldwin'!V20</f>
        <v>1</v>
      </c>
      <c r="O10" s="28">
        <f>Waipahu!W20+Moanalua!W20+Waialua!W20+Kaiser!W20+Kalani!W20+'Pearl City'!W20+Leilehua!W20+Kapolei!W20+Mililani!W20+Campbell!W20+Kahuku!W20+'OIA-Campbell'!W20+'OIA-Kahuku'!W20+'OIA-Kapolei'!W20+'States-Kekaulike'!W20+'States-Punahou'!W20+'States-Kahuku'!W20+'States-Baldwin'!W20</f>
        <v>0</v>
      </c>
      <c r="P10" s="28">
        <f>Waipahu!X20+Moanalua!X20+Waialua!X20+Kaiser!X20+Kalani!X20+'Pearl City'!X20+Leilehua!X20+Kapolei!X20+Mililani!X20+Campbell!X20+Kahuku!X20+'OIA-Campbell'!X20+'OIA-Kahuku'!X20+'OIA-Kapolei'!X20+'States-Kekaulike'!X20+'States-Punahou'!X20+'States-Kahuku'!X20+'States-Baldwin'!X20</f>
        <v>0</v>
      </c>
      <c r="Q10" s="28">
        <f>Waipahu!Y20+Moanalua!Y20+Waialua!Y20+Kaiser!Y20+Kalani!Y20+'Pearl City'!Y20+Leilehua!Y20+Kapolei!Y20+Mililani!Y20+Campbell!Y20+Kahuku!Y20+'OIA-Campbell'!Y20+'OIA-Kahuku'!Y20+'OIA-Kapolei'!Y20+'States-Kekaulike'!Y20+'States-Punahou'!Y20+'States-Kahuku'!Y20+'States-Baldwin'!Y20</f>
        <v>0</v>
      </c>
      <c r="R10" s="28">
        <f>Waipahu!Z20+Moanalua!Z20+Waialua!Z20+Kaiser!Z20+Kalani!Z20+'Pearl City'!Z20+Leilehua!Z20+Kapolei!Z20+Mililani!Z20+Campbell!Z20+Kahuku!Z20+'OIA-Campbell'!Z20+'OIA-Kahuku'!Z20+'OIA-Kapolei'!Z20+'States-Kekaulike'!Z20+'States-Punahou'!Z20+'States-Kahuku'!Z20+'States-Baldwin'!Z20</f>
        <v>1</v>
      </c>
      <c r="S10" s="28">
        <f>Waipahu!AA20+Moanalua!AA20+Waialua!AA20+Kaiser!AA20+Kalani!AA20+'Pearl City'!AA20+Leilehua!AA20+Kapolei!AA20+Mililani!AA20+Campbell!AA20+Kahuku!AA20+'OIA-Campbell'!AA20+'OIA-Kahuku'!AA20+'OIA-Kapolei'!AA20+'States-Kekaulike'!AA20+'States-Punahou'!AA20+'States-Kahuku'!AA20+'States-Baldwin'!AA20</f>
        <v>0</v>
      </c>
      <c r="T10" s="28">
        <f>Waipahu!AB20+Moanalua!AB20+Waialua!AB20+Kaiser!AB20+Kalani!AB20+'Pearl City'!AB20+Leilehua!AB20+Kapolei!AB20+Mililani!AB20+Campbell!AB20+Kahuku!AB20+'OIA-Campbell'!AB20+'OIA-Kahuku'!AB20+'OIA-Kapolei'!AB20+'States-Kekaulike'!AB20+'States-Punahou'!AB20+'States-Kahuku'!AB20+'States-Baldwin'!AB20</f>
        <v>0</v>
      </c>
      <c r="U10" s="28">
        <f>Waipahu!AC20+Moanalua!AC20+Waialua!AC20+Kaiser!AC20+Kalani!AC20+'Pearl City'!AC20+Leilehua!AC20+Kapolei!AC20+Mililani!AC20+Campbell!AC20+Kahuku!AC20+'OIA-Campbell'!AC20+'OIA-Kahuku'!AC20+'OIA-Kapolei'!AC20+'States-Kekaulike'!AC20+'States-Punahou'!AC20+'States-Kahuku'!AC20+'States-Baldwin'!AC20</f>
        <v>0</v>
      </c>
      <c r="V10" s="28">
        <f>Waipahu!AD20+Moanalua!AD20+Waialua!AD20+Kaiser!AD20+Kalani!AD20+'Pearl City'!AD20+Leilehua!AD20+Kapolei!AD20+Mililani!AD20+Campbell!AD20+Kahuku!AD20+'OIA-Campbell'!AD20+'OIA-Kahuku'!AD20+'OIA-Kapolei'!AD20+'States-Kekaulike'!AD20+'States-Punahou'!AD20+'States-Kahuku'!AD20+'States-Baldwin'!AD20</f>
        <v>0</v>
      </c>
      <c r="W10" s="28">
        <f>Waipahu!AE20+Moanalua!AE20+Waialua!AE20+Kaiser!AE20+Kalani!AE20+'Pearl City'!AE20+Leilehua!AE20+Kapolei!AE20+Mililani!AE20+Campbell!AE20+Kahuku!AE20+'OIA-Campbell'!AE20+'OIA-Kahuku'!AE20+'OIA-Kapolei'!AE20+'States-Kekaulike'!AE20+'States-Punahou'!AE20+'States-Kahuku'!AE20+'States-Baldwin'!AE20</f>
        <v>0</v>
      </c>
      <c r="X10" s="28">
        <f>Waipahu!AF20+Moanalua!AF20+Waialua!AF20+Kaiser!AF20+Kalani!AF20+'Pearl City'!AF20+Leilehua!AF20+Kapolei!AF20+Mililani!AF20+Campbell!AF20+Kahuku!AF20+'OIA-Campbell'!AF20+'OIA-Kahuku'!AF20+'OIA-Kapolei'!AF20+'States-Kekaulike'!AF20+'States-Punahou'!AF20+'States-Kahuku'!AF20+'States-Baldwin'!AF20</f>
        <v>0</v>
      </c>
      <c r="Y10" s="28">
        <f>Waipahu!AG20+Moanalua!AG20+Waialua!AG20+Kaiser!AG20+Kalani!AG20+'Pearl City'!AG20+Leilehua!AG20+Kapolei!AG20+Mililani!AG20+Campbell!AG20+Kahuku!AG20+'OIA-Campbell'!AG20+'OIA-Kahuku'!AG20+'OIA-Kapolei'!AG20+'States-Kekaulike'!AG20+'States-Punahou'!AG20+'States-Kahuku'!AG20+'States-Baldwin'!AG20</f>
        <v>0</v>
      </c>
      <c r="Z10" s="28">
        <f>Waipahu!AH20+Moanalua!AH20+Waialua!AH20+Kaiser!AH20+Kalani!AH20+'Pearl City'!AH20+Leilehua!AH20+Kapolei!AH20+Mililani!AH20+Campbell!AH20+Kahuku!AH20+'OIA-Campbell'!AH20+'OIA-Kahuku'!AH20+'OIA-Kapolei'!AH20+'States-Kekaulike'!AH20+'States-Punahou'!AH20+'States-Kahuku'!AH20+'States-Baldwin'!AH20</f>
        <v>0</v>
      </c>
      <c r="AA10" s="28">
        <f>Waipahu!AI20+Moanalua!AI20+Waialua!AI20+Kaiser!AI20+Kalani!AI20+'Pearl City'!AI20+Leilehua!AI20+Kapolei!AI20+Mililani!AI20+Campbell!AI20+Kahuku!AI20+'OIA-Campbell'!AI20+'OIA-Kahuku'!AI20+'OIA-Kapolei'!AI20+'States-Kekaulike'!AI20+'States-Punahou'!AI20+'States-Kahuku'!AI20+'States-Baldwin'!AI20</f>
        <v>0</v>
      </c>
      <c r="AB10" s="28">
        <f>Waipahu!AJ20+Moanalua!AJ20+Waialua!AJ20+Kaiser!AJ20+Kalani!AJ20+'Pearl City'!AJ20+Leilehua!AJ20+Kapolei!AJ20+Mililani!AJ20+Campbell!AJ20+Kahuku!AJ20+'OIA-Campbell'!AJ20+'OIA-Kahuku'!AJ20+'OIA-Kapolei'!AJ20+'States-Kekaulike'!AJ20+'States-Punahou'!AJ20+'States-Kahuku'!AJ20+'States-Baldwin'!AJ20</f>
        <v>0</v>
      </c>
      <c r="AC10" s="28">
        <f>Waipahu!AK20+Moanalua!AK20+Waialua!AK20+Kaiser!AK20+Kalani!AK20+'Pearl City'!AK20+Leilehua!AK20+Kapolei!AK20+Mililani!AK20+Campbell!AK20+Kahuku!AK20+'OIA-Campbell'!AK20+'OIA-Kahuku'!AK20+'OIA-Kapolei'!AK20+'States-Kekaulike'!AK20+'States-Punahou'!AK20+'States-Kahuku'!AK20+'States-Baldwin'!AK20</f>
        <v>2</v>
      </c>
      <c r="AD10" s="28">
        <f>Waipahu!AL20+Moanalua!AL20+Waialua!AL20+Kaiser!AL20+Kalani!AL20+'Pearl City'!AL20+Leilehua!AL20+Kapolei!AL20+Mililani!AL20+Campbell!AL20+Kahuku!AL20+'OIA-Campbell'!AL20+'OIA-Kahuku'!AL20+'OIA-Kapolei'!AL20+'States-Kekaulike'!AL20+'States-Punahou'!AL20+'States-Kahuku'!AL20+'States-Baldwin'!AL20</f>
        <v>0</v>
      </c>
      <c r="AE10" s="28">
        <f>Waipahu!AM20+Moanalua!AM20+Waialua!AM20+Kaiser!AM20+Kalani!AM20+'Pearl City'!AM20+Leilehua!AM20+Kapolei!AM20+Mililani!AM20+Campbell!AM20+Kahuku!AM20+'OIA-Campbell'!AM20+'OIA-Kahuku'!AM20+'OIA-Kapolei'!AM20+'States-Kekaulike'!AM20+'States-Punahou'!AM20+'States-Kahuku'!AM20+'States-Baldwin'!AM20</f>
        <v>0</v>
      </c>
      <c r="AF10" s="28">
        <f>Waipahu!AN20+Moanalua!AN20+Waialua!AN20+Kaiser!AN20+Kalani!AN20+'Pearl City'!AN20+Leilehua!AN20+Kapolei!AN20+Mililani!AN20+Campbell!AN20+Kahuku!AN20+'OIA-Campbell'!AN20+'OIA-Kahuku'!AN20+'OIA-Kapolei'!AN20+'States-Kekaulike'!AN20+'States-Punahou'!AN20+'States-Kahuku'!AN20+'States-Baldwin'!AN20</f>
        <v>4</v>
      </c>
      <c r="AG10" s="28">
        <f>Waipahu!AO20+Moanalua!AO20+Waialua!AO20+Kaiser!AO20+Kalani!AO20+'Pearl City'!AO20+Leilehua!AO20+Kapolei!AO20+Mililani!AO20+Campbell!AO20+Kahuku!AO20+'OIA-Campbell'!AO20+'OIA-Kahuku'!AO20+'OIA-Kapolei'!AO20+'States-Kekaulike'!AO20+'States-Punahou'!AO20+'States-Kahuku'!AO20+'States-Baldwin'!AO20</f>
        <v>1</v>
      </c>
      <c r="AH10" s="28">
        <f>Waipahu!AP20+Moanalua!AP20+Waialua!AP20+Kaiser!AP20+Kalani!AP20+'Pearl City'!AP20+Leilehua!AP20+Kapolei!AP20+Mililani!AP20+Campbell!AP20+Kahuku!AP20+'OIA-Campbell'!AP20+'OIA-Kahuku'!AP20+'OIA-Kapolei'!AP20+'States-Kekaulike'!AP20+'States-Punahou'!AP20+'States-Kahuku'!AP20+'States-Baldwin'!AP20</f>
        <v>0</v>
      </c>
      <c r="AI10" s="28">
        <f>Waipahu!AQ20+Moanalua!AQ20+Waialua!AQ20+Kaiser!AQ20+Kalani!AQ20+'Pearl City'!AQ20+Leilehua!AQ20+Kapolei!AQ20+Mililani!AQ20+Campbell!AQ20+Kahuku!AQ20+'OIA-Campbell'!AQ20+'OIA-Kahuku'!AQ20+'OIA-Kapolei'!AQ20+'States-Kekaulike'!AQ20+'States-Punahou'!AQ20+'States-Kahuku'!AQ20+'States-Baldwin'!AQ20</f>
        <v>0</v>
      </c>
      <c r="AJ10" s="28">
        <f>Waipahu!AR20+Moanalua!AR20+Waialua!AR20+Kaiser!AR20+Kalani!AR20+'Pearl City'!AR20+Leilehua!AR20+Kapolei!AR20+Mililani!AR20+Campbell!AR20+Kahuku!AR20+'OIA-Campbell'!AR20+'OIA-Kahuku'!AR20+'OIA-Kapolei'!AR20+'States-Kekaulike'!AR20+'States-Punahou'!AR20+'States-Kahuku'!AR20+'States-Baldwin'!AR20</f>
        <v>0</v>
      </c>
      <c r="AK10" s="28">
        <f>Waipahu!AS20+Moanalua!AS20+Waialua!AS20+Kaiser!AS20+Kalani!AS20+'Pearl City'!AS20+Leilehua!AS20+Kapolei!AS20+Mililani!AS20+Campbell!AS20+Kahuku!AS20+'OIA-Campbell'!AS20+'OIA-Kahuku'!AS20+'OIA-Kapolei'!AS20+'States-Kekaulike'!AS20+'States-Punahou'!AS20+'States-Kahuku'!AS20+'States-Baldwin'!AS20</f>
        <v>0</v>
      </c>
      <c r="AL10" s="28">
        <f>Waipahu!AT20+Moanalua!AT20+Waialua!AT20+Kaiser!AT20+Kalani!AT20+'Pearl City'!AT20+Leilehua!AT20+Kapolei!AT20+Mililani!AT20+Campbell!AT20+Kahuku!AT20+'OIA-Campbell'!AT20+'OIA-Kahuku'!AT20+'OIA-Kapolei'!AT20+'States-Kekaulike'!AT20+'States-Punahou'!AT20+'States-Kahuku'!AT20+'States-Baldwin'!AT20</f>
        <v>0</v>
      </c>
      <c r="AM10" s="28">
        <f>Waipahu!AU20+Moanalua!AU20+Waialua!AU20+Kaiser!AU20+Kalani!AU20+'Pearl City'!AU20+Leilehua!AU20+Kapolei!AU20+Mililani!AU20+Campbell!AU20+Kahuku!AU20+'OIA-Campbell'!AU20+'OIA-Kahuku'!AU20+'OIA-Kapolei'!AU20+'States-Kekaulike'!AU20+'States-Punahou'!AU20+'States-Kahuku'!AU20+'States-Baldwin'!AU20</f>
        <v>0</v>
      </c>
      <c r="AN10" s="28">
        <f>Waipahu!AV20+Moanalua!AV20+Waialua!AV20+Kaiser!AV20+Kalani!AV20+'Pearl City'!AV20+Leilehua!AV20+Kapolei!AV20+Mililani!AV20+Campbell!AV20+Kahuku!AV20+'OIA-Campbell'!AV20+'OIA-Kahuku'!AV20+'OIA-Kapolei'!AV20+'States-Kekaulike'!AV20+'States-Punahou'!AV20+'States-Kahuku'!AV20+'States-Baldwin'!AV20</f>
        <v>0</v>
      </c>
      <c r="AO10" s="28">
        <f>Waipahu!AW20+Moanalua!AW20+Waialua!AW20+Kaiser!AW20+Kalani!AW20+'Pearl City'!AW20+Leilehua!AW20+Kapolei!AW20+Mililani!AW20+Campbell!AW20+Kahuku!AW20+'OIA-Campbell'!AW20+'OIA-Kahuku'!AW20+'OIA-Kapolei'!AW20+'States-Kekaulike'!AW20+'States-Punahou'!AW20+'States-Kahuku'!AW20+'States-Baldwin'!AW20</f>
        <v>1</v>
      </c>
      <c r="AP10" s="28">
        <f>Waipahu!AX20+Moanalua!AX20+Waialua!AX20+Kaiser!AX20+Kalani!AX20+'Pearl City'!AX20+Leilehua!AX20+Kapolei!AX20+Mililani!AX20+Campbell!AX20+Kahuku!AX20+'OIA-Campbell'!AX20+'OIA-Kahuku'!AX20+'OIA-Kapolei'!AX20+'States-Kekaulike'!AX20+'States-Punahou'!AX20+'States-Kahuku'!AX20+'States-Baldwin'!AX20</f>
        <v>2</v>
      </c>
      <c r="AQ10" s="67">
        <f t="shared" si="0"/>
        <v>0.33333333333333331</v>
      </c>
      <c r="AR10" s="28">
        <f>Waipahu!AZ20+Moanalua!AZ20+Waialua!AZ20+Kaiser!AZ20+Kalani!AZ20+'Pearl City'!AZ20+Leilehua!AZ20+Kapolei!AZ20+Mililani!AZ20+Campbell!AZ20+Kahuku!AZ20+'OIA-Campbell'!AZ20+'OIA-Kahuku'!AZ20+'OIA-Kapolei'!AZ20+'States-Kekaulike'!AZ20+'States-Punahou'!AZ20+'States-Kahuku'!AZ20+'States-Baldwin'!AZ20</f>
        <v>1</v>
      </c>
      <c r="AS10" s="32">
        <v>5</v>
      </c>
    </row>
    <row r="11" spans="1:45">
      <c r="A11" s="42">
        <v>6</v>
      </c>
      <c r="B11" s="28">
        <f>Waipahu!J21+Moanalua!J21+Waialua!J21+Kaiser!J21+Kalani!J21+'Pearl City'!J21+Leilehua!J21+Kapolei!J21+Mililani!J21+Campbell!J21+Kahuku!J21+'OIA-Campbell'!J21+'OIA-Kahuku'!J21+'OIA-Kapolei'!J21+'States-Kekaulike'!J21+'States-Punahou'!J21+'States-Kahuku'!J21+'States-Baldwin'!J21</f>
        <v>1</v>
      </c>
      <c r="C11" s="28">
        <f>Waipahu!K21+Moanalua!K21+Waialua!K21+Kaiser!K21+Kalani!K21+'Pearl City'!K21+Leilehua!K21+Kapolei!K21+Mililani!K21+Campbell!K21+Kahuku!K21+'OIA-Campbell'!K21+'OIA-Kahuku'!K21+'OIA-Kapolei'!K21+'States-Kekaulike'!K21+'States-Punahou'!K21+'States-Kahuku'!K21+'States-Baldwin'!K21</f>
        <v>0</v>
      </c>
      <c r="D11" s="28">
        <f>Waipahu!L21+Moanalua!L21+Waialua!L21+Kaiser!L21+Kalani!L21+'Pearl City'!L21+Leilehua!L21+Kapolei!L21+Mililani!L21+Campbell!L21+Kahuku!L21+'OIA-Campbell'!L21+'OIA-Kahuku'!L21+'OIA-Kapolei'!L21+'States-Kekaulike'!L21+'States-Punahou'!L21+'States-Kahuku'!L21+'States-Baldwin'!L21</f>
        <v>0</v>
      </c>
      <c r="E11" s="28">
        <f>Waipahu!M21+Moanalua!M21+Waialua!M21+Kaiser!M21+Kalani!M21+'Pearl City'!M21+Leilehua!M21+Kapolei!M21+Mililani!M21+Campbell!M21+Kahuku!M21+'OIA-Campbell'!M21+'OIA-Kahuku'!M21+'OIA-Kapolei'!M21+'States-Kekaulike'!M21+'States-Punahou'!M21+'States-Kahuku'!M21+'States-Baldwin'!M21</f>
        <v>0</v>
      </c>
      <c r="F11" s="28">
        <f>Waipahu!N21+Moanalua!N21+Waialua!N21+Kaiser!N21+Kalani!N21+'Pearl City'!N21+Leilehua!N21+Kapolei!N21+Mililani!N21+Campbell!N21+Kahuku!N21+'OIA-Campbell'!N21+'OIA-Kahuku'!N21+'OIA-Kapolei'!N21+'States-Kekaulike'!N21+'States-Punahou'!N21+'States-Kahuku'!N21+'States-Baldwin'!N21</f>
        <v>0</v>
      </c>
      <c r="G11" s="28">
        <f>Waipahu!O21+Moanalua!O21+Waialua!O21+Kaiser!O21+Kalani!O21+'Pearl City'!O21+Leilehua!O21+Kapolei!O21+Mililani!O21+Campbell!O21+Kahuku!O21+'OIA-Campbell'!O21+'OIA-Kahuku'!O21+'OIA-Kapolei'!O21+'States-Kekaulike'!O21+'States-Punahou'!O21+'States-Kahuku'!O21+'States-Baldwin'!O21</f>
        <v>0</v>
      </c>
      <c r="H11" s="28">
        <f>Waipahu!P21+Moanalua!P21+Waialua!P21+Kaiser!P21+Kalani!P21+'Pearl City'!P21+Leilehua!P21+Kapolei!P21+Mililani!P21+Campbell!P21+Kahuku!P21+'OIA-Campbell'!P21+'OIA-Kahuku'!P21+'OIA-Kapolei'!P21+'States-Kekaulike'!P21+'States-Punahou'!P21+'States-Kahuku'!P21+'States-Baldwin'!P21</f>
        <v>0</v>
      </c>
      <c r="I11" s="28">
        <f>Waipahu!Q21+Moanalua!Q21+Waialua!Q21+Kaiser!Q21+Kalani!Q21+'Pearl City'!Q21+Leilehua!Q21+Kapolei!Q21+Mililani!Q21+Campbell!Q21+Kahuku!Q21+'OIA-Campbell'!Q21+'OIA-Kahuku'!Q21+'OIA-Kapolei'!Q21+'States-Kekaulike'!Q21+'States-Punahou'!Q21+'States-Kahuku'!Q21+'States-Baldwin'!Q21</f>
        <v>0</v>
      </c>
      <c r="J11" s="28">
        <f>Waipahu!R21+Moanalua!R21+Waialua!R21+Kaiser!R21+Kalani!R21+'Pearl City'!R21+Leilehua!R21+Kapolei!R21+Mililani!R21+Campbell!R21+Kahuku!R21+'OIA-Campbell'!R21+'OIA-Kahuku'!R21+'OIA-Kapolei'!R21+'States-Kekaulike'!R21+'States-Punahou'!R21+'States-Kahuku'!R21+'States-Baldwin'!R21</f>
        <v>0</v>
      </c>
      <c r="K11" s="28">
        <f>Waipahu!S21+Moanalua!S21+Waialua!S21+Kaiser!S21+Kalani!S21+'Pearl City'!S21+Leilehua!S21+Kapolei!S21+Mililani!S21+Campbell!S21+Kahuku!S21+'OIA-Campbell'!S21+'OIA-Kahuku'!S21+'OIA-Kapolei'!S21+'States-Kekaulike'!S21+'States-Punahou'!S21+'States-Kahuku'!S21+'States-Baldwin'!S21</f>
        <v>0</v>
      </c>
      <c r="L11" s="28">
        <f>Waipahu!T21+Moanalua!T21+Waialua!T21+Kaiser!T21+Kalani!T21+'Pearl City'!T21+Leilehua!T21+Kapolei!T21+Mililani!T21+Campbell!T21+Kahuku!T21+'OIA-Campbell'!T21+'OIA-Kahuku'!T21+'OIA-Kapolei'!T21+'States-Kekaulike'!T21+'States-Punahou'!T21+'States-Kahuku'!T21+'States-Baldwin'!T21</f>
        <v>2</v>
      </c>
      <c r="M11" s="28">
        <f>Waipahu!U21+Moanalua!U21+Waialua!U21+Kaiser!U21+Kalani!U21+'Pearl City'!U21+Leilehua!U21+Kapolei!U21+Mililani!U21+Campbell!U21+Kahuku!U21+'OIA-Campbell'!U21+'OIA-Kahuku'!U21+'OIA-Kapolei'!U21+'States-Kekaulike'!U21+'States-Punahou'!U21+'States-Kahuku'!U21+'States-Baldwin'!U21</f>
        <v>1</v>
      </c>
      <c r="N11" s="28">
        <f>Waipahu!V21+Moanalua!V21+Waialua!V21+Kaiser!V21+Kalani!V21+'Pearl City'!V21+Leilehua!V21+Kapolei!V21+Mililani!V21+Campbell!V21+Kahuku!V21+'OIA-Campbell'!V21+'OIA-Kahuku'!V21+'OIA-Kapolei'!V21+'States-Kekaulike'!V21+'States-Punahou'!V21+'States-Kahuku'!V21+'States-Baldwin'!V21</f>
        <v>0</v>
      </c>
      <c r="O11" s="28">
        <f>Waipahu!W21+Moanalua!W21+Waialua!W21+Kaiser!W21+Kalani!W21+'Pearl City'!W21+Leilehua!W21+Kapolei!W21+Mililani!W21+Campbell!W21+Kahuku!W21+'OIA-Campbell'!W21+'OIA-Kahuku'!W21+'OIA-Kapolei'!W21+'States-Kekaulike'!W21+'States-Punahou'!W21+'States-Kahuku'!W21+'States-Baldwin'!W21</f>
        <v>0</v>
      </c>
      <c r="P11" s="28">
        <f>Waipahu!X21+Moanalua!X21+Waialua!X21+Kaiser!X21+Kalani!X21+'Pearl City'!X21+Leilehua!X21+Kapolei!X21+Mililani!X21+Campbell!X21+Kahuku!X21+'OIA-Campbell'!X21+'OIA-Kahuku'!X21+'OIA-Kapolei'!X21+'States-Kekaulike'!X21+'States-Punahou'!X21+'States-Kahuku'!X21+'States-Baldwin'!X21</f>
        <v>0</v>
      </c>
      <c r="Q11" s="28">
        <f>Waipahu!Y21+Moanalua!Y21+Waialua!Y21+Kaiser!Y21+Kalani!Y21+'Pearl City'!Y21+Leilehua!Y21+Kapolei!Y21+Mililani!Y21+Campbell!Y21+Kahuku!Y21+'OIA-Campbell'!Y21+'OIA-Kahuku'!Y21+'OIA-Kapolei'!Y21+'States-Kekaulike'!Y21+'States-Punahou'!Y21+'States-Kahuku'!Y21+'States-Baldwin'!Y21</f>
        <v>0</v>
      </c>
      <c r="R11" s="28">
        <f>Waipahu!Z21+Moanalua!Z21+Waialua!Z21+Kaiser!Z21+Kalani!Z21+'Pearl City'!Z21+Leilehua!Z21+Kapolei!Z21+Mililani!Z21+Campbell!Z21+Kahuku!Z21+'OIA-Campbell'!Z21+'OIA-Kahuku'!Z21+'OIA-Kapolei'!Z21+'States-Kekaulike'!Z21+'States-Punahou'!Z21+'States-Kahuku'!Z21+'States-Baldwin'!Z21</f>
        <v>3</v>
      </c>
      <c r="S11" s="28">
        <f>Waipahu!AA21+Moanalua!AA21+Waialua!AA21+Kaiser!AA21+Kalani!AA21+'Pearl City'!AA21+Leilehua!AA21+Kapolei!AA21+Mililani!AA21+Campbell!AA21+Kahuku!AA21+'OIA-Campbell'!AA21+'OIA-Kahuku'!AA21+'OIA-Kapolei'!AA21+'States-Kekaulike'!AA21+'States-Punahou'!AA21+'States-Kahuku'!AA21+'States-Baldwin'!AA21</f>
        <v>0</v>
      </c>
      <c r="T11" s="28">
        <f>Waipahu!AB21+Moanalua!AB21+Waialua!AB21+Kaiser!AB21+Kalani!AB21+'Pearl City'!AB21+Leilehua!AB21+Kapolei!AB21+Mililani!AB21+Campbell!AB21+Kahuku!AB21+'OIA-Campbell'!AB21+'OIA-Kahuku'!AB21+'OIA-Kapolei'!AB21+'States-Kekaulike'!AB21+'States-Punahou'!AB21+'States-Kahuku'!AB21+'States-Baldwin'!AB21</f>
        <v>0</v>
      </c>
      <c r="U11" s="28">
        <f>Waipahu!AC21+Moanalua!AC21+Waialua!AC21+Kaiser!AC21+Kalani!AC21+'Pearl City'!AC21+Leilehua!AC21+Kapolei!AC21+Mililani!AC21+Campbell!AC21+Kahuku!AC21+'OIA-Campbell'!AC21+'OIA-Kahuku'!AC21+'OIA-Kapolei'!AC21+'States-Kekaulike'!AC21+'States-Punahou'!AC21+'States-Kahuku'!AC21+'States-Baldwin'!AC21</f>
        <v>0</v>
      </c>
      <c r="V11" s="28">
        <f>Waipahu!AD21+Moanalua!AD21+Waialua!AD21+Kaiser!AD21+Kalani!AD21+'Pearl City'!AD21+Leilehua!AD21+Kapolei!AD21+Mililani!AD21+Campbell!AD21+Kahuku!AD21+'OIA-Campbell'!AD21+'OIA-Kahuku'!AD21+'OIA-Kapolei'!AD21+'States-Kekaulike'!AD21+'States-Punahou'!AD21+'States-Kahuku'!AD21+'States-Baldwin'!AD21</f>
        <v>0</v>
      </c>
      <c r="W11" s="28">
        <f>Waipahu!AE21+Moanalua!AE21+Waialua!AE21+Kaiser!AE21+Kalani!AE21+'Pearl City'!AE21+Leilehua!AE21+Kapolei!AE21+Mililani!AE21+Campbell!AE21+Kahuku!AE21+'OIA-Campbell'!AE21+'OIA-Kahuku'!AE21+'OIA-Kapolei'!AE21+'States-Kekaulike'!AE21+'States-Punahou'!AE21+'States-Kahuku'!AE21+'States-Baldwin'!AE21</f>
        <v>0</v>
      </c>
      <c r="X11" s="28">
        <f>Waipahu!AF21+Moanalua!AF21+Waialua!AF21+Kaiser!AF21+Kalani!AF21+'Pearl City'!AF21+Leilehua!AF21+Kapolei!AF21+Mililani!AF21+Campbell!AF21+Kahuku!AF21+'OIA-Campbell'!AF21+'OIA-Kahuku'!AF21+'OIA-Kapolei'!AF21+'States-Kekaulike'!AF21+'States-Punahou'!AF21+'States-Kahuku'!AF21+'States-Baldwin'!AF21</f>
        <v>0</v>
      </c>
      <c r="Y11" s="28">
        <f>Waipahu!AG21+Moanalua!AG21+Waialua!AG21+Kaiser!AG21+Kalani!AG21+'Pearl City'!AG21+Leilehua!AG21+Kapolei!AG21+Mililani!AG21+Campbell!AG21+Kahuku!AG21+'OIA-Campbell'!AG21+'OIA-Kahuku'!AG21+'OIA-Kapolei'!AG21+'States-Kekaulike'!AG21+'States-Punahou'!AG21+'States-Kahuku'!AG21+'States-Baldwin'!AG21</f>
        <v>0</v>
      </c>
      <c r="Z11" s="28">
        <f>Waipahu!AH21+Moanalua!AH21+Waialua!AH21+Kaiser!AH21+Kalani!AH21+'Pearl City'!AH21+Leilehua!AH21+Kapolei!AH21+Mililani!AH21+Campbell!AH21+Kahuku!AH21+'OIA-Campbell'!AH21+'OIA-Kahuku'!AH21+'OIA-Kapolei'!AH21+'States-Kekaulike'!AH21+'States-Punahou'!AH21+'States-Kahuku'!AH21+'States-Baldwin'!AH21</f>
        <v>0</v>
      </c>
      <c r="AA11" s="28">
        <f>Waipahu!AI21+Moanalua!AI21+Waialua!AI21+Kaiser!AI21+Kalani!AI21+'Pearl City'!AI21+Leilehua!AI21+Kapolei!AI21+Mililani!AI21+Campbell!AI21+Kahuku!AI21+'OIA-Campbell'!AI21+'OIA-Kahuku'!AI21+'OIA-Kapolei'!AI21+'States-Kekaulike'!AI21+'States-Punahou'!AI21+'States-Kahuku'!AI21+'States-Baldwin'!AI21</f>
        <v>2</v>
      </c>
      <c r="AB11" s="28">
        <f>Waipahu!AJ21+Moanalua!AJ21+Waialua!AJ21+Kaiser!AJ21+Kalani!AJ21+'Pearl City'!AJ21+Leilehua!AJ21+Kapolei!AJ21+Mililani!AJ21+Campbell!AJ21+Kahuku!AJ21+'OIA-Campbell'!AJ21+'OIA-Kahuku'!AJ21+'OIA-Kapolei'!AJ21+'States-Kekaulike'!AJ21+'States-Punahou'!AJ21+'States-Kahuku'!AJ21+'States-Baldwin'!AJ21</f>
        <v>2</v>
      </c>
      <c r="AC11" s="28">
        <f>Waipahu!AK21+Moanalua!AK21+Waialua!AK21+Kaiser!AK21+Kalani!AK21+'Pearl City'!AK21+Leilehua!AK21+Kapolei!AK21+Mililani!AK21+Campbell!AK21+Kahuku!AK21+'OIA-Campbell'!AK21+'OIA-Kahuku'!AK21+'OIA-Kapolei'!AK21+'States-Kekaulike'!AK21+'States-Punahou'!AK21+'States-Kahuku'!AK21+'States-Baldwin'!AK21</f>
        <v>1</v>
      </c>
      <c r="AD11" s="28">
        <f>Waipahu!AL21+Moanalua!AL21+Waialua!AL21+Kaiser!AL21+Kalani!AL21+'Pearl City'!AL21+Leilehua!AL21+Kapolei!AL21+Mililani!AL21+Campbell!AL21+Kahuku!AL21+'OIA-Campbell'!AL21+'OIA-Kahuku'!AL21+'OIA-Kapolei'!AL21+'States-Kekaulike'!AL21+'States-Punahou'!AL21+'States-Kahuku'!AL21+'States-Baldwin'!AL21</f>
        <v>2</v>
      </c>
      <c r="AE11" s="28">
        <f>Waipahu!AM21+Moanalua!AM21+Waialua!AM21+Kaiser!AM21+Kalani!AM21+'Pearl City'!AM21+Leilehua!AM21+Kapolei!AM21+Mililani!AM21+Campbell!AM21+Kahuku!AM21+'OIA-Campbell'!AM21+'OIA-Kahuku'!AM21+'OIA-Kapolei'!AM21+'States-Kekaulike'!AM21+'States-Punahou'!AM21+'States-Kahuku'!AM21+'States-Baldwin'!AM21</f>
        <v>0</v>
      </c>
      <c r="AF11" s="28">
        <f>Waipahu!AN21+Moanalua!AN21+Waialua!AN21+Kaiser!AN21+Kalani!AN21+'Pearl City'!AN21+Leilehua!AN21+Kapolei!AN21+Mililani!AN21+Campbell!AN21+Kahuku!AN21+'OIA-Campbell'!AN21+'OIA-Kahuku'!AN21+'OIA-Kapolei'!AN21+'States-Kekaulike'!AN21+'States-Punahou'!AN21+'States-Kahuku'!AN21+'States-Baldwin'!AN21</f>
        <v>2</v>
      </c>
      <c r="AG11" s="28">
        <f>Waipahu!AO21+Moanalua!AO21+Waialua!AO21+Kaiser!AO21+Kalani!AO21+'Pearl City'!AO21+Leilehua!AO21+Kapolei!AO21+Mililani!AO21+Campbell!AO21+Kahuku!AO21+'OIA-Campbell'!AO21+'OIA-Kahuku'!AO21+'OIA-Kapolei'!AO21+'States-Kekaulike'!AO21+'States-Punahou'!AO21+'States-Kahuku'!AO21+'States-Baldwin'!AO21</f>
        <v>4</v>
      </c>
      <c r="AH11" s="28">
        <f>Waipahu!AP21+Moanalua!AP21+Waialua!AP21+Kaiser!AP21+Kalani!AP21+'Pearl City'!AP21+Leilehua!AP21+Kapolei!AP21+Mililani!AP21+Campbell!AP21+Kahuku!AP21+'OIA-Campbell'!AP21+'OIA-Kahuku'!AP21+'OIA-Kapolei'!AP21+'States-Kekaulike'!AP21+'States-Punahou'!AP21+'States-Kahuku'!AP21+'States-Baldwin'!AP21</f>
        <v>0</v>
      </c>
      <c r="AI11" s="28">
        <f>Waipahu!AQ21+Moanalua!AQ21+Waialua!AQ21+Kaiser!AQ21+Kalani!AQ21+'Pearl City'!AQ21+Leilehua!AQ21+Kapolei!AQ21+Mililani!AQ21+Campbell!AQ21+Kahuku!AQ21+'OIA-Campbell'!AQ21+'OIA-Kahuku'!AQ21+'OIA-Kapolei'!AQ21+'States-Kekaulike'!AQ21+'States-Punahou'!AQ21+'States-Kahuku'!AQ21+'States-Baldwin'!AQ21</f>
        <v>0</v>
      </c>
      <c r="AJ11" s="28">
        <f>Waipahu!AR21+Moanalua!AR21+Waialua!AR21+Kaiser!AR21+Kalani!AR21+'Pearl City'!AR21+Leilehua!AR21+Kapolei!AR21+Mililani!AR21+Campbell!AR21+Kahuku!AR21+'OIA-Campbell'!AR21+'OIA-Kahuku'!AR21+'OIA-Kapolei'!AR21+'States-Kekaulike'!AR21+'States-Punahou'!AR21+'States-Kahuku'!AR21+'States-Baldwin'!AR21</f>
        <v>0</v>
      </c>
      <c r="AK11" s="28">
        <f>Waipahu!AS21+Moanalua!AS21+Waialua!AS21+Kaiser!AS21+Kalani!AS21+'Pearl City'!AS21+Leilehua!AS21+Kapolei!AS21+Mililani!AS21+Campbell!AS21+Kahuku!AS21+'OIA-Campbell'!AS21+'OIA-Kahuku'!AS21+'OIA-Kapolei'!AS21+'States-Kekaulike'!AS21+'States-Punahou'!AS21+'States-Kahuku'!AS21+'States-Baldwin'!AS21</f>
        <v>0</v>
      </c>
      <c r="AL11" s="28">
        <f>Waipahu!AT21+Moanalua!AT21+Waialua!AT21+Kaiser!AT21+Kalani!AT21+'Pearl City'!AT21+Leilehua!AT21+Kapolei!AT21+Mililani!AT21+Campbell!AT21+Kahuku!AT21+'OIA-Campbell'!AT21+'OIA-Kahuku'!AT21+'OIA-Kapolei'!AT21+'States-Kekaulike'!AT21+'States-Punahou'!AT21+'States-Kahuku'!AT21+'States-Baldwin'!AT21</f>
        <v>0</v>
      </c>
      <c r="AM11" s="28">
        <f>Waipahu!AU21+Moanalua!AU21+Waialua!AU21+Kaiser!AU21+Kalani!AU21+'Pearl City'!AU21+Leilehua!AU21+Kapolei!AU21+Mililani!AU21+Campbell!AU21+Kahuku!AU21+'OIA-Campbell'!AU21+'OIA-Kahuku'!AU21+'OIA-Kapolei'!AU21+'States-Kekaulike'!AU21+'States-Punahou'!AU21+'States-Kahuku'!AU21+'States-Baldwin'!AU21</f>
        <v>1</v>
      </c>
      <c r="AN11" s="28">
        <f>Waipahu!AV21+Moanalua!AV21+Waialua!AV21+Kaiser!AV21+Kalani!AV21+'Pearl City'!AV21+Leilehua!AV21+Kapolei!AV21+Mililani!AV21+Campbell!AV21+Kahuku!AV21+'OIA-Campbell'!AV21+'OIA-Kahuku'!AV21+'OIA-Kapolei'!AV21+'States-Kekaulike'!AV21+'States-Punahou'!AV21+'States-Kahuku'!AV21+'States-Baldwin'!AV21</f>
        <v>0</v>
      </c>
      <c r="AO11" s="28">
        <f>Waipahu!AW21+Moanalua!AW21+Waialua!AW21+Kaiser!AW21+Kalani!AW21+'Pearl City'!AW21+Leilehua!AW21+Kapolei!AW21+Mililani!AW21+Campbell!AW21+Kahuku!AW21+'OIA-Campbell'!AW21+'OIA-Kahuku'!AW21+'OIA-Kapolei'!AW21+'States-Kekaulike'!AW21+'States-Punahou'!AW21+'States-Kahuku'!AW21+'States-Baldwin'!AW21</f>
        <v>1</v>
      </c>
      <c r="AP11" s="28">
        <f>Waipahu!AX21+Moanalua!AX21+Waialua!AX21+Kaiser!AX21+Kalani!AX21+'Pearl City'!AX21+Leilehua!AX21+Kapolei!AX21+Mililani!AX21+Campbell!AX21+Kahuku!AX21+'OIA-Campbell'!AX21+'OIA-Kahuku'!AX21+'OIA-Kapolei'!AX21+'States-Kekaulike'!AX21+'States-Punahou'!AX21+'States-Kahuku'!AX21+'States-Baldwin'!AX21</f>
        <v>3</v>
      </c>
      <c r="AQ11" s="67">
        <f t="shared" si="0"/>
        <v>0.25</v>
      </c>
      <c r="AR11" s="28">
        <f>Waipahu!AZ21+Moanalua!AZ21+Waialua!AZ21+Kaiser!AZ21+Kalani!AZ21+'Pearl City'!AZ21+Leilehua!AZ21+Kapolei!AZ21+Mililani!AZ21+Campbell!AZ21+Kahuku!AZ21+'OIA-Campbell'!AZ21+'OIA-Kahuku'!AZ21+'OIA-Kapolei'!AZ21+'States-Kekaulike'!AZ21+'States-Punahou'!AZ21+'States-Kahuku'!AZ21+'States-Baldwin'!AZ21</f>
        <v>3</v>
      </c>
      <c r="AS11" s="32">
        <v>6</v>
      </c>
    </row>
    <row r="12" spans="1:45">
      <c r="A12" s="42">
        <v>7</v>
      </c>
      <c r="B12" s="28">
        <f>Waipahu!J22+Moanalua!J22+Waialua!J22+Kaiser!J22+Kalani!J22+'Pearl City'!J22+Leilehua!J22+Kapolei!J22+Mililani!J22+Campbell!J22+Kahuku!J22+'OIA-Campbell'!J22+'OIA-Kahuku'!J22+'OIA-Kapolei'!J22+'States-Kekaulike'!J22+'States-Punahou'!J22+'States-Kahuku'!J22+'States-Baldwin'!J22</f>
        <v>7</v>
      </c>
      <c r="C12" s="28">
        <f>Waipahu!K22+Moanalua!K22+Waialua!K22+Kaiser!K22+Kalani!K22+'Pearl City'!K22+Leilehua!K22+Kapolei!K22+Mililani!K22+Campbell!K22+Kahuku!K22+'OIA-Campbell'!K22+'OIA-Kahuku'!K22+'OIA-Kapolei'!K22+'States-Kekaulike'!K22+'States-Punahou'!K22+'States-Kahuku'!K22+'States-Baldwin'!K22</f>
        <v>0</v>
      </c>
      <c r="D12" s="28">
        <f>Waipahu!L22+Moanalua!L22+Waialua!L22+Kaiser!L22+Kalani!L22+'Pearl City'!L22+Leilehua!L22+Kapolei!L22+Mililani!L22+Campbell!L22+Kahuku!L22+'OIA-Campbell'!L22+'OIA-Kahuku'!L22+'OIA-Kapolei'!L22+'States-Kekaulike'!L22+'States-Punahou'!L22+'States-Kahuku'!L22+'States-Baldwin'!L22</f>
        <v>0</v>
      </c>
      <c r="E12" s="28">
        <f>Waipahu!M22+Moanalua!M22+Waialua!M22+Kaiser!M22+Kalani!M22+'Pearl City'!M22+Leilehua!M22+Kapolei!M22+Mililani!M22+Campbell!M22+Kahuku!M22+'OIA-Campbell'!M22+'OIA-Kahuku'!M22+'OIA-Kapolei'!M22+'States-Kekaulike'!M22+'States-Punahou'!M22+'States-Kahuku'!M22+'States-Baldwin'!M22</f>
        <v>0</v>
      </c>
      <c r="F12" s="28">
        <f>Waipahu!N22+Moanalua!N22+Waialua!N22+Kaiser!N22+Kalani!N22+'Pearl City'!N22+Leilehua!N22+Kapolei!N22+Mililani!N22+Campbell!N22+Kahuku!N22+'OIA-Campbell'!N22+'OIA-Kahuku'!N22+'OIA-Kapolei'!N22+'States-Kekaulike'!N22+'States-Punahou'!N22+'States-Kahuku'!N22+'States-Baldwin'!N22</f>
        <v>0</v>
      </c>
      <c r="G12" s="28">
        <f>Waipahu!O22+Moanalua!O22+Waialua!O22+Kaiser!O22+Kalani!O22+'Pearl City'!O22+Leilehua!O22+Kapolei!O22+Mililani!O22+Campbell!O22+Kahuku!O22+'OIA-Campbell'!O22+'OIA-Kahuku'!O22+'OIA-Kapolei'!O22+'States-Kekaulike'!O22+'States-Punahou'!O22+'States-Kahuku'!O22+'States-Baldwin'!O22</f>
        <v>0</v>
      </c>
      <c r="H12" s="28">
        <f>Waipahu!P22+Moanalua!P22+Waialua!P22+Kaiser!P22+Kalani!P22+'Pearl City'!P22+Leilehua!P22+Kapolei!P22+Mililani!P22+Campbell!P22+Kahuku!P22+'OIA-Campbell'!P22+'OIA-Kahuku'!P22+'OIA-Kapolei'!P22+'States-Kekaulike'!P22+'States-Punahou'!P22+'States-Kahuku'!P22+'States-Baldwin'!P22</f>
        <v>0</v>
      </c>
      <c r="I12" s="28">
        <f>Waipahu!Q22+Moanalua!Q22+Waialua!Q22+Kaiser!Q22+Kalani!Q22+'Pearl City'!Q22+Leilehua!Q22+Kapolei!Q22+Mililani!Q22+Campbell!Q22+Kahuku!Q22+'OIA-Campbell'!Q22+'OIA-Kahuku'!Q22+'OIA-Kapolei'!Q22+'States-Kekaulike'!Q22+'States-Punahou'!Q22+'States-Kahuku'!Q22+'States-Baldwin'!Q22</f>
        <v>2</v>
      </c>
      <c r="J12" s="28">
        <f>Waipahu!R22+Moanalua!R22+Waialua!R22+Kaiser!R22+Kalani!R22+'Pearl City'!R22+Leilehua!R22+Kapolei!R22+Mililani!R22+Campbell!R22+Kahuku!R22+'OIA-Campbell'!R22+'OIA-Kahuku'!R22+'OIA-Kapolei'!R22+'States-Kekaulike'!R22+'States-Punahou'!R22+'States-Kahuku'!R22+'States-Baldwin'!R22</f>
        <v>0</v>
      </c>
      <c r="K12" s="28">
        <f>Waipahu!S22+Moanalua!S22+Waialua!S22+Kaiser!S22+Kalani!S22+'Pearl City'!S22+Leilehua!S22+Kapolei!S22+Mililani!S22+Campbell!S22+Kahuku!S22+'OIA-Campbell'!S22+'OIA-Kahuku'!S22+'OIA-Kapolei'!S22+'States-Kekaulike'!S22+'States-Punahou'!S22+'States-Kahuku'!S22+'States-Baldwin'!S22</f>
        <v>1</v>
      </c>
      <c r="L12" s="28">
        <f>Waipahu!T22+Moanalua!T22+Waialua!T22+Kaiser!T22+Kalani!T22+'Pearl City'!T22+Leilehua!T22+Kapolei!T22+Mililani!T22+Campbell!T22+Kahuku!T22+'OIA-Campbell'!T22+'OIA-Kahuku'!T22+'OIA-Kapolei'!T22+'States-Kekaulike'!T22+'States-Punahou'!T22+'States-Kahuku'!T22+'States-Baldwin'!T22</f>
        <v>1</v>
      </c>
      <c r="M12" s="28">
        <f>Waipahu!U22+Moanalua!U22+Waialua!U22+Kaiser!U22+Kalani!U22+'Pearl City'!U22+Leilehua!U22+Kapolei!U22+Mililani!U22+Campbell!U22+Kahuku!U22+'OIA-Campbell'!U22+'OIA-Kahuku'!U22+'OIA-Kapolei'!U22+'States-Kekaulike'!U22+'States-Punahou'!U22+'States-Kahuku'!U22+'States-Baldwin'!U22</f>
        <v>2</v>
      </c>
      <c r="N12" s="28">
        <f>Waipahu!V22+Moanalua!V22+Waialua!V22+Kaiser!V22+Kalani!V22+'Pearl City'!V22+Leilehua!V22+Kapolei!V22+Mililani!V22+Campbell!V22+Kahuku!V22+'OIA-Campbell'!V22+'OIA-Kahuku'!V22+'OIA-Kapolei'!V22+'States-Kekaulike'!V22+'States-Punahou'!V22+'States-Kahuku'!V22+'States-Baldwin'!V22</f>
        <v>0</v>
      </c>
      <c r="O12" s="28">
        <f>Waipahu!W22+Moanalua!W22+Waialua!W22+Kaiser!W22+Kalani!W22+'Pearl City'!W22+Leilehua!W22+Kapolei!W22+Mililani!W22+Campbell!W22+Kahuku!W22+'OIA-Campbell'!W22+'OIA-Kahuku'!W22+'OIA-Kapolei'!W22+'States-Kekaulike'!W22+'States-Punahou'!W22+'States-Kahuku'!W22+'States-Baldwin'!W22</f>
        <v>0</v>
      </c>
      <c r="P12" s="28">
        <f>Waipahu!X22+Moanalua!X22+Waialua!X22+Kaiser!X22+Kalani!X22+'Pearl City'!X22+Leilehua!X22+Kapolei!X22+Mililani!X22+Campbell!X22+Kahuku!X22+'OIA-Campbell'!X22+'OIA-Kahuku'!X22+'OIA-Kapolei'!X22+'States-Kekaulike'!X22+'States-Punahou'!X22+'States-Kahuku'!X22+'States-Baldwin'!X22</f>
        <v>2</v>
      </c>
      <c r="Q12" s="28">
        <f>Waipahu!Y22+Moanalua!Y22+Waialua!Y22+Kaiser!Y22+Kalani!Y22+'Pearl City'!Y22+Leilehua!Y22+Kapolei!Y22+Mililani!Y22+Campbell!Y22+Kahuku!Y22+'OIA-Campbell'!Y22+'OIA-Kahuku'!Y22+'OIA-Kapolei'!Y22+'States-Kekaulike'!Y22+'States-Punahou'!Y22+'States-Kahuku'!Y22+'States-Baldwin'!Y22</f>
        <v>0</v>
      </c>
      <c r="R12" s="28">
        <f>Waipahu!Z22+Moanalua!Z22+Waialua!Z22+Kaiser!Z22+Kalani!Z22+'Pearl City'!Z22+Leilehua!Z22+Kapolei!Z22+Mililani!Z22+Campbell!Z22+Kahuku!Z22+'OIA-Campbell'!Z22+'OIA-Kahuku'!Z22+'OIA-Kapolei'!Z22+'States-Kekaulike'!Z22+'States-Punahou'!Z22+'States-Kahuku'!Z22+'States-Baldwin'!Z22</f>
        <v>5</v>
      </c>
      <c r="S12" s="28">
        <f>Waipahu!AA22+Moanalua!AA22+Waialua!AA22+Kaiser!AA22+Kalani!AA22+'Pearl City'!AA22+Leilehua!AA22+Kapolei!AA22+Mililani!AA22+Campbell!AA22+Kahuku!AA22+'OIA-Campbell'!AA22+'OIA-Kahuku'!AA22+'OIA-Kapolei'!AA22+'States-Kekaulike'!AA22+'States-Punahou'!AA22+'States-Kahuku'!AA22+'States-Baldwin'!AA22</f>
        <v>0</v>
      </c>
      <c r="T12" s="28">
        <f>Waipahu!AB22+Moanalua!AB22+Waialua!AB22+Kaiser!AB22+Kalani!AB22+'Pearl City'!AB22+Leilehua!AB22+Kapolei!AB22+Mililani!AB22+Campbell!AB22+Kahuku!AB22+'OIA-Campbell'!AB22+'OIA-Kahuku'!AB22+'OIA-Kapolei'!AB22+'States-Kekaulike'!AB22+'States-Punahou'!AB22+'States-Kahuku'!AB22+'States-Baldwin'!AB22</f>
        <v>0</v>
      </c>
      <c r="U12" s="28">
        <f>Waipahu!AC22+Moanalua!AC22+Waialua!AC22+Kaiser!AC22+Kalani!AC22+'Pearl City'!AC22+Leilehua!AC22+Kapolei!AC22+Mililani!AC22+Campbell!AC22+Kahuku!AC22+'OIA-Campbell'!AC22+'OIA-Kahuku'!AC22+'OIA-Kapolei'!AC22+'States-Kekaulike'!AC22+'States-Punahou'!AC22+'States-Kahuku'!AC22+'States-Baldwin'!AC22</f>
        <v>0</v>
      </c>
      <c r="V12" s="28">
        <f>Waipahu!AD22+Moanalua!AD22+Waialua!AD22+Kaiser!AD22+Kalani!AD22+'Pearl City'!AD22+Leilehua!AD22+Kapolei!AD22+Mililani!AD22+Campbell!AD22+Kahuku!AD22+'OIA-Campbell'!AD22+'OIA-Kahuku'!AD22+'OIA-Kapolei'!AD22+'States-Kekaulike'!AD22+'States-Punahou'!AD22+'States-Kahuku'!AD22+'States-Baldwin'!AD22</f>
        <v>0</v>
      </c>
      <c r="W12" s="28">
        <f>Waipahu!AE22+Moanalua!AE22+Waialua!AE22+Kaiser!AE22+Kalani!AE22+'Pearl City'!AE22+Leilehua!AE22+Kapolei!AE22+Mililani!AE22+Campbell!AE22+Kahuku!AE22+'OIA-Campbell'!AE22+'OIA-Kahuku'!AE22+'OIA-Kapolei'!AE22+'States-Kekaulike'!AE22+'States-Punahou'!AE22+'States-Kahuku'!AE22+'States-Baldwin'!AE22</f>
        <v>0</v>
      </c>
      <c r="X12" s="28">
        <f>Waipahu!AF22+Moanalua!AF22+Waialua!AF22+Kaiser!AF22+Kalani!AF22+'Pearl City'!AF22+Leilehua!AF22+Kapolei!AF22+Mililani!AF22+Campbell!AF22+Kahuku!AF22+'OIA-Campbell'!AF22+'OIA-Kahuku'!AF22+'OIA-Kapolei'!AF22+'States-Kekaulike'!AF22+'States-Punahou'!AF22+'States-Kahuku'!AF22+'States-Baldwin'!AF22</f>
        <v>0</v>
      </c>
      <c r="Y12" s="28">
        <f>Waipahu!AG22+Moanalua!AG22+Waialua!AG22+Kaiser!AG22+Kalani!AG22+'Pearl City'!AG22+Leilehua!AG22+Kapolei!AG22+Mililani!AG22+Campbell!AG22+Kahuku!AG22+'OIA-Campbell'!AG22+'OIA-Kahuku'!AG22+'OIA-Kapolei'!AG22+'States-Kekaulike'!AG22+'States-Punahou'!AG22+'States-Kahuku'!AG22+'States-Baldwin'!AG22</f>
        <v>0</v>
      </c>
      <c r="Z12" s="28">
        <f>Waipahu!AH22+Moanalua!AH22+Waialua!AH22+Kaiser!AH22+Kalani!AH22+'Pearl City'!AH22+Leilehua!AH22+Kapolei!AH22+Mililani!AH22+Campbell!AH22+Kahuku!AH22+'OIA-Campbell'!AH22+'OIA-Kahuku'!AH22+'OIA-Kapolei'!AH22+'States-Kekaulike'!AH22+'States-Punahou'!AH22+'States-Kahuku'!AH22+'States-Baldwin'!AH22</f>
        <v>0</v>
      </c>
      <c r="AA12" s="28">
        <f>Waipahu!AI22+Moanalua!AI22+Waialua!AI22+Kaiser!AI22+Kalani!AI22+'Pearl City'!AI22+Leilehua!AI22+Kapolei!AI22+Mililani!AI22+Campbell!AI22+Kahuku!AI22+'OIA-Campbell'!AI22+'OIA-Kahuku'!AI22+'OIA-Kapolei'!AI22+'States-Kekaulike'!AI22+'States-Punahou'!AI22+'States-Kahuku'!AI22+'States-Baldwin'!AI22</f>
        <v>0</v>
      </c>
      <c r="AB12" s="28">
        <f>Waipahu!AJ22+Moanalua!AJ22+Waialua!AJ22+Kaiser!AJ22+Kalani!AJ22+'Pearl City'!AJ22+Leilehua!AJ22+Kapolei!AJ22+Mililani!AJ22+Campbell!AJ22+Kahuku!AJ22+'OIA-Campbell'!AJ22+'OIA-Kahuku'!AJ22+'OIA-Kapolei'!AJ22+'States-Kekaulike'!AJ22+'States-Punahou'!AJ22+'States-Kahuku'!AJ22+'States-Baldwin'!AJ22</f>
        <v>0</v>
      </c>
      <c r="AC12" s="28">
        <f>Waipahu!AK22+Moanalua!AK22+Waialua!AK22+Kaiser!AK22+Kalani!AK22+'Pearl City'!AK22+Leilehua!AK22+Kapolei!AK22+Mililani!AK22+Campbell!AK22+Kahuku!AK22+'OIA-Campbell'!AK22+'OIA-Kahuku'!AK22+'OIA-Kapolei'!AK22+'States-Kekaulike'!AK22+'States-Punahou'!AK22+'States-Kahuku'!AK22+'States-Baldwin'!AK22</f>
        <v>2</v>
      </c>
      <c r="AD12" s="28">
        <f>Waipahu!AL22+Moanalua!AL22+Waialua!AL22+Kaiser!AL22+Kalani!AL22+'Pearl City'!AL22+Leilehua!AL22+Kapolei!AL22+Mililani!AL22+Campbell!AL22+Kahuku!AL22+'OIA-Campbell'!AL22+'OIA-Kahuku'!AL22+'OIA-Kapolei'!AL22+'States-Kekaulike'!AL22+'States-Punahou'!AL22+'States-Kahuku'!AL22+'States-Baldwin'!AL22</f>
        <v>1</v>
      </c>
      <c r="AE12" s="28">
        <f>Waipahu!AM22+Moanalua!AM22+Waialua!AM22+Kaiser!AM22+Kalani!AM22+'Pearl City'!AM22+Leilehua!AM22+Kapolei!AM22+Mililani!AM22+Campbell!AM22+Kahuku!AM22+'OIA-Campbell'!AM22+'OIA-Kahuku'!AM22+'OIA-Kapolei'!AM22+'States-Kekaulike'!AM22+'States-Punahou'!AM22+'States-Kahuku'!AM22+'States-Baldwin'!AM22</f>
        <v>0</v>
      </c>
      <c r="AF12" s="28">
        <f>Waipahu!AN22+Moanalua!AN22+Waialua!AN22+Kaiser!AN22+Kalani!AN22+'Pearl City'!AN22+Leilehua!AN22+Kapolei!AN22+Mililani!AN22+Campbell!AN22+Kahuku!AN22+'OIA-Campbell'!AN22+'OIA-Kahuku'!AN22+'OIA-Kapolei'!AN22+'States-Kekaulike'!AN22+'States-Punahou'!AN22+'States-Kahuku'!AN22+'States-Baldwin'!AN22</f>
        <v>1</v>
      </c>
      <c r="AG12" s="28">
        <f>Waipahu!AO22+Moanalua!AO22+Waialua!AO22+Kaiser!AO22+Kalani!AO22+'Pearl City'!AO22+Leilehua!AO22+Kapolei!AO22+Mililani!AO22+Campbell!AO22+Kahuku!AO22+'OIA-Campbell'!AO22+'OIA-Kahuku'!AO22+'OIA-Kapolei'!AO22+'States-Kekaulike'!AO22+'States-Punahou'!AO22+'States-Kahuku'!AO22+'States-Baldwin'!AO22</f>
        <v>0</v>
      </c>
      <c r="AH12" s="28">
        <f>Waipahu!AP22+Moanalua!AP22+Waialua!AP22+Kaiser!AP22+Kalani!AP22+'Pearl City'!AP22+Leilehua!AP22+Kapolei!AP22+Mililani!AP22+Campbell!AP22+Kahuku!AP22+'OIA-Campbell'!AP22+'OIA-Kahuku'!AP22+'OIA-Kapolei'!AP22+'States-Kekaulike'!AP22+'States-Punahou'!AP22+'States-Kahuku'!AP22+'States-Baldwin'!AP22</f>
        <v>0</v>
      </c>
      <c r="AI12" s="28">
        <f>Waipahu!AQ22+Moanalua!AQ22+Waialua!AQ22+Kaiser!AQ22+Kalani!AQ22+'Pearl City'!AQ22+Leilehua!AQ22+Kapolei!AQ22+Mililani!AQ22+Campbell!AQ22+Kahuku!AQ22+'OIA-Campbell'!AQ22+'OIA-Kahuku'!AQ22+'OIA-Kapolei'!AQ22+'States-Kekaulike'!AQ22+'States-Punahou'!AQ22+'States-Kahuku'!AQ22+'States-Baldwin'!AQ22</f>
        <v>0</v>
      </c>
      <c r="AJ12" s="28">
        <f>Waipahu!AR22+Moanalua!AR22+Waialua!AR22+Kaiser!AR22+Kalani!AR22+'Pearl City'!AR22+Leilehua!AR22+Kapolei!AR22+Mililani!AR22+Campbell!AR22+Kahuku!AR22+'OIA-Campbell'!AR22+'OIA-Kahuku'!AR22+'OIA-Kapolei'!AR22+'States-Kekaulike'!AR22+'States-Punahou'!AR22+'States-Kahuku'!AR22+'States-Baldwin'!AR22</f>
        <v>0</v>
      </c>
      <c r="AK12" s="28">
        <f>Waipahu!AS22+Moanalua!AS22+Waialua!AS22+Kaiser!AS22+Kalani!AS22+'Pearl City'!AS22+Leilehua!AS22+Kapolei!AS22+Mililani!AS22+Campbell!AS22+Kahuku!AS22+'OIA-Campbell'!AS22+'OIA-Kahuku'!AS22+'OIA-Kapolei'!AS22+'States-Kekaulike'!AS22+'States-Punahou'!AS22+'States-Kahuku'!AS22+'States-Baldwin'!AS22</f>
        <v>0</v>
      </c>
      <c r="AL12" s="28">
        <f>Waipahu!AT22+Moanalua!AT22+Waialua!AT22+Kaiser!AT22+Kalani!AT22+'Pearl City'!AT22+Leilehua!AT22+Kapolei!AT22+Mililani!AT22+Campbell!AT22+Kahuku!AT22+'OIA-Campbell'!AT22+'OIA-Kahuku'!AT22+'OIA-Kapolei'!AT22+'States-Kekaulike'!AT22+'States-Punahou'!AT22+'States-Kahuku'!AT22+'States-Baldwin'!AT22</f>
        <v>0</v>
      </c>
      <c r="AM12" s="28">
        <f>Waipahu!AU22+Moanalua!AU22+Waialua!AU22+Kaiser!AU22+Kalani!AU22+'Pearl City'!AU22+Leilehua!AU22+Kapolei!AU22+Mililani!AU22+Campbell!AU22+Kahuku!AU22+'OIA-Campbell'!AU22+'OIA-Kahuku'!AU22+'OIA-Kapolei'!AU22+'States-Kekaulike'!AU22+'States-Punahou'!AU22+'States-Kahuku'!AU22+'States-Baldwin'!AU22</f>
        <v>0</v>
      </c>
      <c r="AN12" s="28">
        <f>Waipahu!AV22+Moanalua!AV22+Waialua!AV22+Kaiser!AV22+Kalani!AV22+'Pearl City'!AV22+Leilehua!AV22+Kapolei!AV22+Mililani!AV22+Campbell!AV22+Kahuku!AV22+'OIA-Campbell'!AV22+'OIA-Kahuku'!AV22+'OIA-Kapolei'!AV22+'States-Kekaulike'!AV22+'States-Punahou'!AV22+'States-Kahuku'!AV22+'States-Baldwin'!AV22</f>
        <v>0</v>
      </c>
      <c r="AO12" s="28">
        <f>Waipahu!AW22+Moanalua!AW22+Waialua!AW22+Kaiser!AW22+Kalani!AW22+'Pearl City'!AW22+Leilehua!AW22+Kapolei!AW22+Mililani!AW22+Campbell!AW22+Kahuku!AW22+'OIA-Campbell'!AW22+'OIA-Kahuku'!AW22+'OIA-Kapolei'!AW22+'States-Kekaulike'!AW22+'States-Punahou'!AW22+'States-Kahuku'!AW22+'States-Baldwin'!AW22</f>
        <v>7</v>
      </c>
      <c r="AP12" s="28">
        <f>Waipahu!AX22+Moanalua!AX22+Waialua!AX22+Kaiser!AX22+Kalani!AX22+'Pearl City'!AX22+Leilehua!AX22+Kapolei!AX22+Mililani!AX22+Campbell!AX22+Kahuku!AX22+'OIA-Campbell'!AX22+'OIA-Kahuku'!AX22+'OIA-Kapolei'!AX22+'States-Kekaulike'!AX22+'States-Punahou'!AX22+'States-Kahuku'!AX22+'States-Baldwin'!AX22</f>
        <v>6</v>
      </c>
      <c r="AQ12" s="67">
        <f t="shared" si="0"/>
        <v>0.53846153846153844</v>
      </c>
      <c r="AR12" s="28">
        <f>Waipahu!AZ22+Moanalua!AZ22+Waialua!AZ22+Kaiser!AZ22+Kalani!AZ22+'Pearl City'!AZ22+Leilehua!AZ22+Kapolei!AZ22+Mililani!AZ22+Campbell!AZ22+Kahuku!AZ22+'OIA-Campbell'!AZ22+'OIA-Kahuku'!AZ22+'OIA-Kapolei'!AZ22+'States-Kekaulike'!AZ22+'States-Punahou'!AZ22+'States-Kahuku'!AZ22+'States-Baldwin'!AZ22</f>
        <v>1</v>
      </c>
      <c r="AS12" s="32">
        <v>7</v>
      </c>
    </row>
    <row r="13" spans="1:45">
      <c r="A13" s="39">
        <v>8</v>
      </c>
      <c r="B13" s="136">
        <f>Waipahu!J23+Moanalua!J23+Waialua!J23+Kaiser!J23+Kalani!J23+'Pearl City'!J23+Leilehua!J23+Kapolei!J23+Mililani!J23+Campbell!J23+Kahuku!J23+'OIA-Campbell'!J23+'OIA-Kahuku'!J23+'OIA-Kapolei'!J23+'States-Kekaulike'!J23+'States-Punahou'!J23+'States-Kahuku'!J23+'States-Baldwin'!J23</f>
        <v>1</v>
      </c>
      <c r="C13" s="136">
        <f>Waipahu!K23+Moanalua!K23+Waialua!K23+Kaiser!K23+Kalani!K23+'Pearl City'!K23+Leilehua!K23+Kapolei!K23+Mililani!K23+Campbell!K23+Kahuku!K23+'OIA-Campbell'!K23+'OIA-Kahuku'!K23+'OIA-Kapolei'!K23+'States-Kekaulike'!K23+'States-Punahou'!K23+'States-Kahuku'!K23+'States-Baldwin'!K23</f>
        <v>0</v>
      </c>
      <c r="D13" s="136">
        <f>Waipahu!L23+Moanalua!L23+Waialua!L23+Kaiser!L23+Kalani!L23+'Pearl City'!L23+Leilehua!L23+Kapolei!L23+Mililani!L23+Campbell!L23+Kahuku!L23+'OIA-Campbell'!L23+'OIA-Kahuku'!L23+'OIA-Kapolei'!L23+'States-Kekaulike'!L23+'States-Punahou'!L23+'States-Kahuku'!L23+'States-Baldwin'!L23</f>
        <v>0</v>
      </c>
      <c r="E13" s="136">
        <f>Waipahu!M23+Moanalua!M23+Waialua!M23+Kaiser!M23+Kalani!M23+'Pearl City'!M23+Leilehua!M23+Kapolei!M23+Mililani!M23+Campbell!M23+Kahuku!M23+'OIA-Campbell'!M23+'OIA-Kahuku'!M23+'OIA-Kapolei'!M23+'States-Kekaulike'!M23+'States-Punahou'!M23+'States-Kahuku'!M23+'States-Baldwin'!M23</f>
        <v>0</v>
      </c>
      <c r="F13" s="136">
        <f>Waipahu!N23+Moanalua!N23+Waialua!N23+Kaiser!N23+Kalani!N23+'Pearl City'!N23+Leilehua!N23+Kapolei!N23+Mililani!N23+Campbell!N23+Kahuku!N23+'OIA-Campbell'!N23+'OIA-Kahuku'!N23+'OIA-Kapolei'!N23+'States-Kekaulike'!N23+'States-Punahou'!N23+'States-Kahuku'!N23+'States-Baldwin'!N23</f>
        <v>0</v>
      </c>
      <c r="G13" s="136">
        <f>Waipahu!O23+Moanalua!O23+Waialua!O23+Kaiser!O23+Kalani!O23+'Pearl City'!O23+Leilehua!O23+Kapolei!O23+Mililani!O23+Campbell!O23+Kahuku!O23+'OIA-Campbell'!O23+'OIA-Kahuku'!O23+'OIA-Kapolei'!O23+'States-Kekaulike'!O23+'States-Punahou'!O23+'States-Kahuku'!O23+'States-Baldwin'!O23</f>
        <v>0</v>
      </c>
      <c r="H13" s="136">
        <f>Waipahu!P23+Moanalua!P23+Waialua!P23+Kaiser!P23+Kalani!P23+'Pearl City'!P23+Leilehua!P23+Kapolei!P23+Mililani!P23+Campbell!P23+Kahuku!P23+'OIA-Campbell'!P23+'OIA-Kahuku'!P23+'OIA-Kapolei'!P23+'States-Kekaulike'!P23+'States-Punahou'!P23+'States-Kahuku'!P23+'States-Baldwin'!P23</f>
        <v>0</v>
      </c>
      <c r="I13" s="136">
        <f>Waipahu!Q23+Moanalua!Q23+Waialua!Q23+Kaiser!Q23+Kalani!Q23+'Pearl City'!Q23+Leilehua!Q23+Kapolei!Q23+Mililani!Q23+Campbell!Q23+Kahuku!Q23+'OIA-Campbell'!Q23+'OIA-Kahuku'!Q23+'OIA-Kapolei'!Q23+'States-Kekaulike'!Q23+'States-Punahou'!Q23+'States-Kahuku'!Q23+'States-Baldwin'!Q23</f>
        <v>2</v>
      </c>
      <c r="J13" s="136">
        <f>Waipahu!R23+Moanalua!R23+Waialua!R23+Kaiser!R23+Kalani!R23+'Pearl City'!R23+Leilehua!R23+Kapolei!R23+Mililani!R23+Campbell!R23+Kahuku!R23+'OIA-Campbell'!R23+'OIA-Kahuku'!R23+'OIA-Kapolei'!R23+'States-Kekaulike'!R23+'States-Punahou'!R23+'States-Kahuku'!R23+'States-Baldwin'!R23</f>
        <v>0</v>
      </c>
      <c r="K13" s="136">
        <f>Waipahu!S23+Moanalua!S23+Waialua!S23+Kaiser!S23+Kalani!S23+'Pearl City'!S23+Leilehua!S23+Kapolei!S23+Mililani!S23+Campbell!S23+Kahuku!S23+'OIA-Campbell'!S23+'OIA-Kahuku'!S23+'OIA-Kapolei'!S23+'States-Kekaulike'!S23+'States-Punahou'!S23+'States-Kahuku'!S23+'States-Baldwin'!S23</f>
        <v>0</v>
      </c>
      <c r="L13" s="136">
        <f>Waipahu!T23+Moanalua!T23+Waialua!T23+Kaiser!T23+Kalani!T23+'Pearl City'!T23+Leilehua!T23+Kapolei!T23+Mililani!T23+Campbell!T23+Kahuku!T23+'OIA-Campbell'!T23+'OIA-Kahuku'!T23+'OIA-Kapolei'!T23+'States-Kekaulike'!T23+'States-Punahou'!T23+'States-Kahuku'!T23+'States-Baldwin'!T23</f>
        <v>0</v>
      </c>
      <c r="M13" s="136">
        <f>Waipahu!U23+Moanalua!U23+Waialua!U23+Kaiser!U23+Kalani!U23+'Pearl City'!U23+Leilehua!U23+Kapolei!U23+Mililani!U23+Campbell!U23+Kahuku!U23+'OIA-Campbell'!U23+'OIA-Kahuku'!U23+'OIA-Kapolei'!U23+'States-Kekaulike'!U23+'States-Punahou'!U23+'States-Kahuku'!U23+'States-Baldwin'!U23</f>
        <v>0</v>
      </c>
      <c r="N13" s="136">
        <f>Waipahu!V23+Moanalua!V23+Waialua!V23+Kaiser!V23+Kalani!V23+'Pearl City'!V23+Leilehua!V23+Kapolei!V23+Mililani!V23+Campbell!V23+Kahuku!V23+'OIA-Campbell'!V23+'OIA-Kahuku'!V23+'OIA-Kapolei'!V23+'States-Kekaulike'!V23+'States-Punahou'!V23+'States-Kahuku'!V23+'States-Baldwin'!V23</f>
        <v>0</v>
      </c>
      <c r="O13" s="136">
        <f>Waipahu!W23+Moanalua!W23+Waialua!W23+Kaiser!W23+Kalani!W23+'Pearl City'!W23+Leilehua!W23+Kapolei!W23+Mililani!W23+Campbell!W23+Kahuku!W23+'OIA-Campbell'!W23+'OIA-Kahuku'!W23+'OIA-Kapolei'!W23+'States-Kekaulike'!W23+'States-Punahou'!W23+'States-Kahuku'!W23+'States-Baldwin'!W23</f>
        <v>0</v>
      </c>
      <c r="P13" s="136">
        <f>Waipahu!X23+Moanalua!X23+Waialua!X23+Kaiser!X23+Kalani!X23+'Pearl City'!X23+Leilehua!X23+Kapolei!X23+Mililani!X23+Campbell!X23+Kahuku!X23+'OIA-Campbell'!X23+'OIA-Kahuku'!X23+'OIA-Kapolei'!X23+'States-Kekaulike'!X23+'States-Punahou'!X23+'States-Kahuku'!X23+'States-Baldwin'!X23</f>
        <v>1</v>
      </c>
      <c r="Q13" s="136">
        <f>Waipahu!Y23+Moanalua!Y23+Waialua!Y23+Kaiser!Y23+Kalani!Y23+'Pearl City'!Y23+Leilehua!Y23+Kapolei!Y23+Mililani!Y23+Campbell!Y23+Kahuku!Y23+'OIA-Campbell'!Y23+'OIA-Kahuku'!Y23+'OIA-Kapolei'!Y23+'States-Kekaulike'!Y23+'States-Punahou'!Y23+'States-Kahuku'!Y23+'States-Baldwin'!Y23</f>
        <v>0</v>
      </c>
      <c r="R13" s="136">
        <f>Waipahu!Z23+Moanalua!Z23+Waialua!Z23+Kaiser!Z23+Kalani!Z23+'Pearl City'!Z23+Leilehua!Z23+Kapolei!Z23+Mililani!Z23+Campbell!Z23+Kahuku!Z23+'OIA-Campbell'!Z23+'OIA-Kahuku'!Z23+'OIA-Kapolei'!Z23+'States-Kekaulike'!Z23+'States-Punahou'!Z23+'States-Kahuku'!Z23+'States-Baldwin'!Z23</f>
        <v>8</v>
      </c>
      <c r="S13" s="136">
        <f>Waipahu!AA23+Moanalua!AA23+Waialua!AA23+Kaiser!AA23+Kalani!AA23+'Pearl City'!AA23+Leilehua!AA23+Kapolei!AA23+Mililani!AA23+Campbell!AA23+Kahuku!AA23+'OIA-Campbell'!AA23+'OIA-Kahuku'!AA23+'OIA-Kapolei'!AA23+'States-Kekaulike'!AA23+'States-Punahou'!AA23+'States-Kahuku'!AA23+'States-Baldwin'!AA23</f>
        <v>1</v>
      </c>
      <c r="T13" s="136">
        <f>Waipahu!AB23+Moanalua!AB23+Waialua!AB23+Kaiser!AB23+Kalani!AB23+'Pearl City'!AB23+Leilehua!AB23+Kapolei!AB23+Mililani!AB23+Campbell!AB23+Kahuku!AB23+'OIA-Campbell'!AB23+'OIA-Kahuku'!AB23+'OIA-Kapolei'!AB23+'States-Kekaulike'!AB23+'States-Punahou'!AB23+'States-Kahuku'!AB23+'States-Baldwin'!AB23</f>
        <v>0</v>
      </c>
      <c r="U13" s="136">
        <f>Waipahu!AC23+Moanalua!AC23+Waialua!AC23+Kaiser!AC23+Kalani!AC23+'Pearl City'!AC23+Leilehua!AC23+Kapolei!AC23+Mililani!AC23+Campbell!AC23+Kahuku!AC23+'OIA-Campbell'!AC23+'OIA-Kahuku'!AC23+'OIA-Kapolei'!AC23+'States-Kekaulike'!AC23+'States-Punahou'!AC23+'States-Kahuku'!AC23+'States-Baldwin'!AC23</f>
        <v>0</v>
      </c>
      <c r="V13" s="136">
        <f>Waipahu!AD23+Moanalua!AD23+Waialua!AD23+Kaiser!AD23+Kalani!AD23+'Pearl City'!AD23+Leilehua!AD23+Kapolei!AD23+Mililani!AD23+Campbell!AD23+Kahuku!AD23+'OIA-Campbell'!AD23+'OIA-Kahuku'!AD23+'OIA-Kapolei'!AD23+'States-Kekaulike'!AD23+'States-Punahou'!AD23+'States-Kahuku'!AD23+'States-Baldwin'!AD23</f>
        <v>0</v>
      </c>
      <c r="W13" s="136">
        <f>Waipahu!AE23+Moanalua!AE23+Waialua!AE23+Kaiser!AE23+Kalani!AE23+'Pearl City'!AE23+Leilehua!AE23+Kapolei!AE23+Mililani!AE23+Campbell!AE23+Kahuku!AE23+'OIA-Campbell'!AE23+'OIA-Kahuku'!AE23+'OIA-Kapolei'!AE23+'States-Kekaulike'!AE23+'States-Punahou'!AE23+'States-Kahuku'!AE23+'States-Baldwin'!AE23</f>
        <v>0</v>
      </c>
      <c r="X13" s="136">
        <f>Waipahu!AF23+Moanalua!AF23+Waialua!AF23+Kaiser!AF23+Kalani!AF23+'Pearl City'!AF23+Leilehua!AF23+Kapolei!AF23+Mililani!AF23+Campbell!AF23+Kahuku!AF23+'OIA-Campbell'!AF23+'OIA-Kahuku'!AF23+'OIA-Kapolei'!AF23+'States-Kekaulike'!AF23+'States-Punahou'!AF23+'States-Kahuku'!AF23+'States-Baldwin'!AF23</f>
        <v>0</v>
      </c>
      <c r="Y13" s="136">
        <f>Waipahu!AG23+Moanalua!AG23+Waialua!AG23+Kaiser!AG23+Kalani!AG23+'Pearl City'!AG23+Leilehua!AG23+Kapolei!AG23+Mililani!AG23+Campbell!AG23+Kahuku!AG23+'OIA-Campbell'!AG23+'OIA-Kahuku'!AG23+'OIA-Kapolei'!AG23+'States-Kekaulike'!AG23+'States-Punahou'!AG23+'States-Kahuku'!AG23+'States-Baldwin'!AG23</f>
        <v>0</v>
      </c>
      <c r="Z13" s="136">
        <f>Waipahu!AH23+Moanalua!AH23+Waialua!AH23+Kaiser!AH23+Kalani!AH23+'Pearl City'!AH23+Leilehua!AH23+Kapolei!AH23+Mililani!AH23+Campbell!AH23+Kahuku!AH23+'OIA-Campbell'!AH23+'OIA-Kahuku'!AH23+'OIA-Kapolei'!AH23+'States-Kekaulike'!AH23+'States-Punahou'!AH23+'States-Kahuku'!AH23+'States-Baldwin'!AH23</f>
        <v>0</v>
      </c>
      <c r="AA13" s="136">
        <f>Waipahu!AI23+Moanalua!AI23+Waialua!AI23+Kaiser!AI23+Kalani!AI23+'Pearl City'!AI23+Leilehua!AI23+Kapolei!AI23+Mililani!AI23+Campbell!AI23+Kahuku!AI23+'OIA-Campbell'!AI23+'OIA-Kahuku'!AI23+'OIA-Kapolei'!AI23+'States-Kekaulike'!AI23+'States-Punahou'!AI23+'States-Kahuku'!AI23+'States-Baldwin'!AI23</f>
        <v>0</v>
      </c>
      <c r="AB13" s="136">
        <f>Waipahu!AJ23+Moanalua!AJ23+Waialua!AJ23+Kaiser!AJ23+Kalani!AJ23+'Pearl City'!AJ23+Leilehua!AJ23+Kapolei!AJ23+Mililani!AJ23+Campbell!AJ23+Kahuku!AJ23+'OIA-Campbell'!AJ23+'OIA-Kahuku'!AJ23+'OIA-Kapolei'!AJ23+'States-Kekaulike'!AJ23+'States-Punahou'!AJ23+'States-Kahuku'!AJ23+'States-Baldwin'!AJ23</f>
        <v>0</v>
      </c>
      <c r="AC13" s="136">
        <f>Waipahu!AK23+Moanalua!AK23+Waialua!AK23+Kaiser!AK23+Kalani!AK23+'Pearl City'!AK23+Leilehua!AK23+Kapolei!AK23+Mililani!AK23+Campbell!AK23+Kahuku!AK23+'OIA-Campbell'!AK23+'OIA-Kahuku'!AK23+'OIA-Kapolei'!AK23+'States-Kekaulike'!AK23+'States-Punahou'!AK23+'States-Kahuku'!AK23+'States-Baldwin'!AK23</f>
        <v>2</v>
      </c>
      <c r="AD13" s="136">
        <f>Waipahu!AL23+Moanalua!AL23+Waialua!AL23+Kaiser!AL23+Kalani!AL23+'Pearl City'!AL23+Leilehua!AL23+Kapolei!AL23+Mililani!AL23+Campbell!AL23+Kahuku!AL23+'OIA-Campbell'!AL23+'OIA-Kahuku'!AL23+'OIA-Kapolei'!AL23+'States-Kekaulike'!AL23+'States-Punahou'!AL23+'States-Kahuku'!AL23+'States-Baldwin'!AL23</f>
        <v>0</v>
      </c>
      <c r="AE13" s="136">
        <f>Waipahu!AM23+Moanalua!AM23+Waialua!AM23+Kaiser!AM23+Kalani!AM23+'Pearl City'!AM23+Leilehua!AM23+Kapolei!AM23+Mililani!AM23+Campbell!AM23+Kahuku!AM23+'OIA-Campbell'!AM23+'OIA-Kahuku'!AM23+'OIA-Kapolei'!AM23+'States-Kekaulike'!AM23+'States-Punahou'!AM23+'States-Kahuku'!AM23+'States-Baldwin'!AM23</f>
        <v>0</v>
      </c>
      <c r="AF13" s="136">
        <f>Waipahu!AN23+Moanalua!AN23+Waialua!AN23+Kaiser!AN23+Kalani!AN23+'Pearl City'!AN23+Leilehua!AN23+Kapolei!AN23+Mililani!AN23+Campbell!AN23+Kahuku!AN23+'OIA-Campbell'!AN23+'OIA-Kahuku'!AN23+'OIA-Kapolei'!AN23+'States-Kekaulike'!AN23+'States-Punahou'!AN23+'States-Kahuku'!AN23+'States-Baldwin'!AN23</f>
        <v>1</v>
      </c>
      <c r="AG13" s="136">
        <f>Waipahu!AO23+Moanalua!AO23+Waialua!AO23+Kaiser!AO23+Kalani!AO23+'Pearl City'!AO23+Leilehua!AO23+Kapolei!AO23+Mililani!AO23+Campbell!AO23+Kahuku!AO23+'OIA-Campbell'!AO23+'OIA-Kahuku'!AO23+'OIA-Kapolei'!AO23+'States-Kekaulike'!AO23+'States-Punahou'!AO23+'States-Kahuku'!AO23+'States-Baldwin'!AO23</f>
        <v>2</v>
      </c>
      <c r="AH13" s="136">
        <f>Waipahu!AP23+Moanalua!AP23+Waialua!AP23+Kaiser!AP23+Kalani!AP23+'Pearl City'!AP23+Leilehua!AP23+Kapolei!AP23+Mililani!AP23+Campbell!AP23+Kahuku!AP23+'OIA-Campbell'!AP23+'OIA-Kahuku'!AP23+'OIA-Kapolei'!AP23+'States-Kekaulike'!AP23+'States-Punahou'!AP23+'States-Kahuku'!AP23+'States-Baldwin'!AP23</f>
        <v>0</v>
      </c>
      <c r="AI13" s="136">
        <f>Waipahu!AQ23+Moanalua!AQ23+Waialua!AQ23+Kaiser!AQ23+Kalani!AQ23+'Pearl City'!AQ23+Leilehua!AQ23+Kapolei!AQ23+Mililani!AQ23+Campbell!AQ23+Kahuku!AQ23+'OIA-Campbell'!AQ23+'OIA-Kahuku'!AQ23+'OIA-Kapolei'!AQ23+'States-Kekaulike'!AQ23+'States-Punahou'!AQ23+'States-Kahuku'!AQ23+'States-Baldwin'!AQ23</f>
        <v>0</v>
      </c>
      <c r="AJ13" s="136">
        <f>Waipahu!AR23+Moanalua!AR23+Waialua!AR23+Kaiser!AR23+Kalani!AR23+'Pearl City'!AR23+Leilehua!AR23+Kapolei!AR23+Mililani!AR23+Campbell!AR23+Kahuku!AR23+'OIA-Campbell'!AR23+'OIA-Kahuku'!AR23+'OIA-Kapolei'!AR23+'States-Kekaulike'!AR23+'States-Punahou'!AR23+'States-Kahuku'!AR23+'States-Baldwin'!AR23</f>
        <v>0</v>
      </c>
      <c r="AK13" s="136">
        <f>Waipahu!AS23+Moanalua!AS23+Waialua!AS23+Kaiser!AS23+Kalani!AS23+'Pearl City'!AS23+Leilehua!AS23+Kapolei!AS23+Mililani!AS23+Campbell!AS23+Kahuku!AS23+'OIA-Campbell'!AS23+'OIA-Kahuku'!AS23+'OIA-Kapolei'!AS23+'States-Kekaulike'!AS23+'States-Punahou'!AS23+'States-Kahuku'!AS23+'States-Baldwin'!AS23</f>
        <v>0</v>
      </c>
      <c r="AL13" s="136">
        <f>Waipahu!AT23+Moanalua!AT23+Waialua!AT23+Kaiser!AT23+Kalani!AT23+'Pearl City'!AT23+Leilehua!AT23+Kapolei!AT23+Mililani!AT23+Campbell!AT23+Kahuku!AT23+'OIA-Campbell'!AT23+'OIA-Kahuku'!AT23+'OIA-Kapolei'!AT23+'States-Kekaulike'!AT23+'States-Punahou'!AT23+'States-Kahuku'!AT23+'States-Baldwin'!AT23</f>
        <v>0</v>
      </c>
      <c r="AM13" s="136">
        <f>Waipahu!AU23+Moanalua!AU23+Waialua!AU23+Kaiser!AU23+Kalani!AU23+'Pearl City'!AU23+Leilehua!AU23+Kapolei!AU23+Mililani!AU23+Campbell!AU23+Kahuku!AU23+'OIA-Campbell'!AU23+'OIA-Kahuku'!AU23+'OIA-Kapolei'!AU23+'States-Kekaulike'!AU23+'States-Punahou'!AU23+'States-Kahuku'!AU23+'States-Baldwin'!AU23</f>
        <v>0</v>
      </c>
      <c r="AN13" s="136">
        <f>Waipahu!AV23+Moanalua!AV23+Waialua!AV23+Kaiser!AV23+Kalani!AV23+'Pearl City'!AV23+Leilehua!AV23+Kapolei!AV23+Mililani!AV23+Campbell!AV23+Kahuku!AV23+'OIA-Campbell'!AV23+'OIA-Kahuku'!AV23+'OIA-Kapolei'!AV23+'States-Kekaulike'!AV23+'States-Punahou'!AV23+'States-Kahuku'!AV23+'States-Baldwin'!AV23</f>
        <v>0</v>
      </c>
      <c r="AO13" s="136">
        <f>Waipahu!AW23+Moanalua!AW23+Waialua!AW23+Kaiser!AW23+Kalani!AW23+'Pearl City'!AW23+Leilehua!AW23+Kapolei!AW23+Mililani!AW23+Campbell!AW23+Kahuku!AW23+'OIA-Campbell'!AW23+'OIA-Kahuku'!AW23+'OIA-Kapolei'!AW23+'States-Kekaulike'!AW23+'States-Punahou'!AW23+'States-Kahuku'!AW23+'States-Baldwin'!AW23</f>
        <v>1</v>
      </c>
      <c r="AP13" s="136">
        <f>Waipahu!AX23+Moanalua!AX23+Waialua!AX23+Kaiser!AX23+Kalani!AX23+'Pearl City'!AX23+Leilehua!AX23+Kapolei!AX23+Mililani!AX23+Campbell!AX23+Kahuku!AX23+'OIA-Campbell'!AX23+'OIA-Kahuku'!AX23+'OIA-Kapolei'!AX23+'States-Kekaulike'!AX23+'States-Punahou'!AX23+'States-Kahuku'!AX23+'States-Baldwin'!AX23</f>
        <v>2</v>
      </c>
      <c r="AQ13" s="75">
        <f t="shared" si="0"/>
        <v>0.33333333333333331</v>
      </c>
      <c r="AR13" s="136">
        <f>Waipahu!AZ23+Moanalua!AZ23+Waialua!AZ23+Kaiser!AZ23+Kalani!AZ23+'Pearl City'!AZ23+Leilehua!AZ23+Kapolei!AZ23+Mililani!AZ23+Campbell!AZ23+Kahuku!AZ23+'OIA-Campbell'!AZ23+'OIA-Kahuku'!AZ23+'OIA-Kapolei'!AZ23+'States-Kekaulike'!AZ23+'States-Punahou'!AZ23+'States-Kahuku'!AZ23+'States-Baldwin'!AZ23</f>
        <v>0</v>
      </c>
      <c r="AS13" s="43">
        <v>8</v>
      </c>
    </row>
    <row r="14" spans="1:45">
      <c r="A14" s="39">
        <v>9</v>
      </c>
      <c r="B14" s="136">
        <f>Waipahu!J24+Moanalua!J24+Waialua!J24+Kaiser!J24+Kalani!J24+'Pearl City'!J24+Leilehua!J24+Kapolei!J24+Mililani!J24+Campbell!J24+Kahuku!J24+'OIA-Campbell'!J24+'OIA-Kahuku'!J24+'OIA-Kapolei'!J24+'States-Kekaulike'!J24+'States-Punahou'!J24+'States-Kahuku'!J24+'States-Baldwin'!J24</f>
        <v>2</v>
      </c>
      <c r="C14" s="136">
        <f>Waipahu!K24+Moanalua!K24+Waialua!K24+Kaiser!K24+Kalani!K24+'Pearl City'!K24+Leilehua!K24+Kapolei!K24+Mililani!K24+Campbell!K24+Kahuku!K24+'OIA-Campbell'!K24+'OIA-Kahuku'!K24+'OIA-Kapolei'!K24+'States-Kekaulike'!K24+'States-Punahou'!K24+'States-Kahuku'!K24+'States-Baldwin'!K24</f>
        <v>0</v>
      </c>
      <c r="D14" s="136">
        <f>Waipahu!L24+Moanalua!L24+Waialua!L24+Kaiser!L24+Kalani!L24+'Pearl City'!L24+Leilehua!L24+Kapolei!L24+Mililani!L24+Campbell!L24+Kahuku!L24+'OIA-Campbell'!L24+'OIA-Kahuku'!L24+'OIA-Kapolei'!L24+'States-Kekaulike'!L24+'States-Punahou'!L24+'States-Kahuku'!L24+'States-Baldwin'!L24</f>
        <v>0</v>
      </c>
      <c r="E14" s="136">
        <f>Waipahu!M24+Moanalua!M24+Waialua!M24+Kaiser!M24+Kalani!M24+'Pearl City'!M24+Leilehua!M24+Kapolei!M24+Mililani!M24+Campbell!M24+Kahuku!M24+'OIA-Campbell'!M24+'OIA-Kahuku'!M24+'OIA-Kapolei'!M24+'States-Kekaulike'!M24+'States-Punahou'!M24+'States-Kahuku'!M24+'States-Baldwin'!M24</f>
        <v>0</v>
      </c>
      <c r="F14" s="136">
        <f>Waipahu!N24+Moanalua!N24+Waialua!N24+Kaiser!N24+Kalani!N24+'Pearl City'!N24+Leilehua!N24+Kapolei!N24+Mililani!N24+Campbell!N24+Kahuku!N24+'OIA-Campbell'!N24+'OIA-Kahuku'!N24+'OIA-Kapolei'!N24+'States-Kekaulike'!N24+'States-Punahou'!N24+'States-Kahuku'!N24+'States-Baldwin'!N24</f>
        <v>0</v>
      </c>
      <c r="G14" s="136">
        <f>Waipahu!O24+Moanalua!O24+Waialua!O24+Kaiser!O24+Kalani!O24+'Pearl City'!O24+Leilehua!O24+Kapolei!O24+Mililani!O24+Campbell!O24+Kahuku!O24+'OIA-Campbell'!O24+'OIA-Kahuku'!O24+'OIA-Kapolei'!O24+'States-Kekaulike'!O24+'States-Punahou'!O24+'States-Kahuku'!O24+'States-Baldwin'!O24</f>
        <v>0</v>
      </c>
      <c r="H14" s="136">
        <f>Waipahu!P24+Moanalua!P24+Waialua!P24+Kaiser!P24+Kalani!P24+'Pearl City'!P24+Leilehua!P24+Kapolei!P24+Mililani!P24+Campbell!P24+Kahuku!P24+'OIA-Campbell'!P24+'OIA-Kahuku'!P24+'OIA-Kapolei'!P24+'States-Kekaulike'!P24+'States-Punahou'!P24+'States-Kahuku'!P24+'States-Baldwin'!P24</f>
        <v>0</v>
      </c>
      <c r="I14" s="136">
        <f>Waipahu!Q24+Moanalua!Q24+Waialua!Q24+Kaiser!Q24+Kalani!Q24+'Pearl City'!Q24+Leilehua!Q24+Kapolei!Q24+Mililani!Q24+Campbell!Q24+Kahuku!Q24+'OIA-Campbell'!Q24+'OIA-Kahuku'!Q24+'OIA-Kapolei'!Q24+'States-Kekaulike'!Q24+'States-Punahou'!Q24+'States-Kahuku'!Q24+'States-Baldwin'!Q24</f>
        <v>2</v>
      </c>
      <c r="J14" s="136">
        <f>Waipahu!R24+Moanalua!R24+Waialua!R24+Kaiser!R24+Kalani!R24+'Pearl City'!R24+Leilehua!R24+Kapolei!R24+Mililani!R24+Campbell!R24+Kahuku!R24+'OIA-Campbell'!R24+'OIA-Kahuku'!R24+'OIA-Kapolei'!R24+'States-Kekaulike'!R24+'States-Punahou'!R24+'States-Kahuku'!R24+'States-Baldwin'!R24</f>
        <v>1</v>
      </c>
      <c r="K14" s="136">
        <f>Waipahu!S24+Moanalua!S24+Waialua!S24+Kaiser!S24+Kalani!S24+'Pearl City'!S24+Leilehua!S24+Kapolei!S24+Mililani!S24+Campbell!S24+Kahuku!S24+'OIA-Campbell'!S24+'OIA-Kahuku'!S24+'OIA-Kapolei'!S24+'States-Kekaulike'!S24+'States-Punahou'!S24+'States-Kahuku'!S24+'States-Baldwin'!S24</f>
        <v>0</v>
      </c>
      <c r="L14" s="136">
        <f>Waipahu!T24+Moanalua!T24+Waialua!T24+Kaiser!T24+Kalani!T24+'Pearl City'!T24+Leilehua!T24+Kapolei!T24+Mililani!T24+Campbell!T24+Kahuku!T24+'OIA-Campbell'!T24+'OIA-Kahuku'!T24+'OIA-Kapolei'!T24+'States-Kekaulike'!T24+'States-Punahou'!T24+'States-Kahuku'!T24+'States-Baldwin'!T24</f>
        <v>0</v>
      </c>
      <c r="M14" s="136">
        <f>Waipahu!U24+Moanalua!U24+Waialua!U24+Kaiser!U24+Kalani!U24+'Pearl City'!U24+Leilehua!U24+Kapolei!U24+Mililani!U24+Campbell!U24+Kahuku!U24+'OIA-Campbell'!U24+'OIA-Kahuku'!U24+'OIA-Kapolei'!U24+'States-Kekaulike'!U24+'States-Punahou'!U24+'States-Kahuku'!U24+'States-Baldwin'!U24</f>
        <v>2</v>
      </c>
      <c r="N14" s="136">
        <f>Waipahu!V24+Moanalua!V24+Waialua!V24+Kaiser!V24+Kalani!V24+'Pearl City'!V24+Leilehua!V24+Kapolei!V24+Mililani!V24+Campbell!V24+Kahuku!V24+'OIA-Campbell'!V24+'OIA-Kahuku'!V24+'OIA-Kapolei'!V24+'States-Kekaulike'!V24+'States-Punahou'!V24+'States-Kahuku'!V24+'States-Baldwin'!V24</f>
        <v>1</v>
      </c>
      <c r="O14" s="136">
        <f>Waipahu!W24+Moanalua!W24+Waialua!W24+Kaiser!W24+Kalani!W24+'Pearl City'!W24+Leilehua!W24+Kapolei!W24+Mililani!W24+Campbell!W24+Kahuku!W24+'OIA-Campbell'!W24+'OIA-Kahuku'!W24+'OIA-Kapolei'!W24+'States-Kekaulike'!W24+'States-Punahou'!W24+'States-Kahuku'!W24+'States-Baldwin'!W24</f>
        <v>0</v>
      </c>
      <c r="P14" s="136">
        <f>Waipahu!X24+Moanalua!X24+Waialua!X24+Kaiser!X24+Kalani!X24+'Pearl City'!X24+Leilehua!X24+Kapolei!X24+Mililani!X24+Campbell!X24+Kahuku!X24+'OIA-Campbell'!X24+'OIA-Kahuku'!X24+'OIA-Kapolei'!X24+'States-Kekaulike'!X24+'States-Punahou'!X24+'States-Kahuku'!X24+'States-Baldwin'!X24</f>
        <v>0</v>
      </c>
      <c r="Q14" s="136">
        <f>Waipahu!Y24+Moanalua!Y24+Waialua!Y24+Kaiser!Y24+Kalani!Y24+'Pearl City'!Y24+Leilehua!Y24+Kapolei!Y24+Mililani!Y24+Campbell!Y24+Kahuku!Y24+'OIA-Campbell'!Y24+'OIA-Kahuku'!Y24+'OIA-Kapolei'!Y24+'States-Kekaulike'!Y24+'States-Punahou'!Y24+'States-Kahuku'!Y24+'States-Baldwin'!Y24</f>
        <v>0</v>
      </c>
      <c r="R14" s="136">
        <f>Waipahu!Z24+Moanalua!Z24+Waialua!Z24+Kaiser!Z24+Kalani!Z24+'Pearl City'!Z24+Leilehua!Z24+Kapolei!Z24+Mililani!Z24+Campbell!Z24+Kahuku!Z24+'OIA-Campbell'!Z24+'OIA-Kahuku'!Z24+'OIA-Kapolei'!Z24+'States-Kekaulike'!Z24+'States-Punahou'!Z24+'States-Kahuku'!Z24+'States-Baldwin'!Z24</f>
        <v>3</v>
      </c>
      <c r="S14" s="136">
        <f>Waipahu!AA24+Moanalua!AA24+Waialua!AA24+Kaiser!AA24+Kalani!AA24+'Pearl City'!AA24+Leilehua!AA24+Kapolei!AA24+Mililani!AA24+Campbell!AA24+Kahuku!AA24+'OIA-Campbell'!AA24+'OIA-Kahuku'!AA24+'OIA-Kapolei'!AA24+'States-Kekaulike'!AA24+'States-Punahou'!AA24+'States-Kahuku'!AA24+'States-Baldwin'!AA24</f>
        <v>1</v>
      </c>
      <c r="T14" s="136">
        <f>Waipahu!AB24+Moanalua!AB24+Waialua!AB24+Kaiser!AB24+Kalani!AB24+'Pearl City'!AB24+Leilehua!AB24+Kapolei!AB24+Mililani!AB24+Campbell!AB24+Kahuku!AB24+'OIA-Campbell'!AB24+'OIA-Kahuku'!AB24+'OIA-Kapolei'!AB24+'States-Kekaulike'!AB24+'States-Punahou'!AB24+'States-Kahuku'!AB24+'States-Baldwin'!AB24</f>
        <v>0</v>
      </c>
      <c r="U14" s="136">
        <f>Waipahu!AC24+Moanalua!AC24+Waialua!AC24+Kaiser!AC24+Kalani!AC24+'Pearl City'!AC24+Leilehua!AC24+Kapolei!AC24+Mililani!AC24+Campbell!AC24+Kahuku!AC24+'OIA-Campbell'!AC24+'OIA-Kahuku'!AC24+'OIA-Kapolei'!AC24+'States-Kekaulike'!AC24+'States-Punahou'!AC24+'States-Kahuku'!AC24+'States-Baldwin'!AC24</f>
        <v>0</v>
      </c>
      <c r="V14" s="136">
        <f>Waipahu!AD24+Moanalua!AD24+Waialua!AD24+Kaiser!AD24+Kalani!AD24+'Pearl City'!AD24+Leilehua!AD24+Kapolei!AD24+Mililani!AD24+Campbell!AD24+Kahuku!AD24+'OIA-Campbell'!AD24+'OIA-Kahuku'!AD24+'OIA-Kapolei'!AD24+'States-Kekaulike'!AD24+'States-Punahou'!AD24+'States-Kahuku'!AD24+'States-Baldwin'!AD24</f>
        <v>1</v>
      </c>
      <c r="W14" s="136">
        <f>Waipahu!AE24+Moanalua!AE24+Waialua!AE24+Kaiser!AE24+Kalani!AE24+'Pearl City'!AE24+Leilehua!AE24+Kapolei!AE24+Mililani!AE24+Campbell!AE24+Kahuku!AE24+'OIA-Campbell'!AE24+'OIA-Kahuku'!AE24+'OIA-Kapolei'!AE24+'States-Kekaulike'!AE24+'States-Punahou'!AE24+'States-Kahuku'!AE24+'States-Baldwin'!AE24</f>
        <v>0</v>
      </c>
      <c r="X14" s="136">
        <f>Waipahu!AF24+Moanalua!AF24+Waialua!AF24+Kaiser!AF24+Kalani!AF24+'Pearl City'!AF24+Leilehua!AF24+Kapolei!AF24+Mililani!AF24+Campbell!AF24+Kahuku!AF24+'OIA-Campbell'!AF24+'OIA-Kahuku'!AF24+'OIA-Kapolei'!AF24+'States-Kekaulike'!AF24+'States-Punahou'!AF24+'States-Kahuku'!AF24+'States-Baldwin'!AF24</f>
        <v>0</v>
      </c>
      <c r="Y14" s="136">
        <f>Waipahu!AG24+Moanalua!AG24+Waialua!AG24+Kaiser!AG24+Kalani!AG24+'Pearl City'!AG24+Leilehua!AG24+Kapolei!AG24+Mililani!AG24+Campbell!AG24+Kahuku!AG24+'OIA-Campbell'!AG24+'OIA-Kahuku'!AG24+'OIA-Kapolei'!AG24+'States-Kekaulike'!AG24+'States-Punahou'!AG24+'States-Kahuku'!AG24+'States-Baldwin'!AG24</f>
        <v>0</v>
      </c>
      <c r="Z14" s="136">
        <f>Waipahu!AH24+Moanalua!AH24+Waialua!AH24+Kaiser!AH24+Kalani!AH24+'Pearl City'!AH24+Leilehua!AH24+Kapolei!AH24+Mililani!AH24+Campbell!AH24+Kahuku!AH24+'OIA-Campbell'!AH24+'OIA-Kahuku'!AH24+'OIA-Kapolei'!AH24+'States-Kekaulike'!AH24+'States-Punahou'!AH24+'States-Kahuku'!AH24+'States-Baldwin'!AH24</f>
        <v>0</v>
      </c>
      <c r="AA14" s="136">
        <f>Waipahu!AI24+Moanalua!AI24+Waialua!AI24+Kaiser!AI24+Kalani!AI24+'Pearl City'!AI24+Leilehua!AI24+Kapolei!AI24+Mililani!AI24+Campbell!AI24+Kahuku!AI24+'OIA-Campbell'!AI24+'OIA-Kahuku'!AI24+'OIA-Kapolei'!AI24+'States-Kekaulike'!AI24+'States-Punahou'!AI24+'States-Kahuku'!AI24+'States-Baldwin'!AI24</f>
        <v>1</v>
      </c>
      <c r="AB14" s="136">
        <f>Waipahu!AJ24+Moanalua!AJ24+Waialua!AJ24+Kaiser!AJ24+Kalani!AJ24+'Pearl City'!AJ24+Leilehua!AJ24+Kapolei!AJ24+Mililani!AJ24+Campbell!AJ24+Kahuku!AJ24+'OIA-Campbell'!AJ24+'OIA-Kahuku'!AJ24+'OIA-Kapolei'!AJ24+'States-Kekaulike'!AJ24+'States-Punahou'!AJ24+'States-Kahuku'!AJ24+'States-Baldwin'!AJ24</f>
        <v>1</v>
      </c>
      <c r="AC14" s="136">
        <f>Waipahu!AK24+Moanalua!AK24+Waialua!AK24+Kaiser!AK24+Kalani!AK24+'Pearl City'!AK24+Leilehua!AK24+Kapolei!AK24+Mililani!AK24+Campbell!AK24+Kahuku!AK24+'OIA-Campbell'!AK24+'OIA-Kahuku'!AK24+'OIA-Kapolei'!AK24+'States-Kekaulike'!AK24+'States-Punahou'!AK24+'States-Kahuku'!AK24+'States-Baldwin'!AK24</f>
        <v>3</v>
      </c>
      <c r="AD14" s="136">
        <f>Waipahu!AL24+Moanalua!AL24+Waialua!AL24+Kaiser!AL24+Kalani!AL24+'Pearl City'!AL24+Leilehua!AL24+Kapolei!AL24+Mililani!AL24+Campbell!AL24+Kahuku!AL24+'OIA-Campbell'!AL24+'OIA-Kahuku'!AL24+'OIA-Kapolei'!AL24+'States-Kekaulike'!AL24+'States-Punahou'!AL24+'States-Kahuku'!AL24+'States-Baldwin'!AL24</f>
        <v>0</v>
      </c>
      <c r="AE14" s="136">
        <f>Waipahu!AM24+Moanalua!AM24+Waialua!AM24+Kaiser!AM24+Kalani!AM24+'Pearl City'!AM24+Leilehua!AM24+Kapolei!AM24+Mililani!AM24+Campbell!AM24+Kahuku!AM24+'OIA-Campbell'!AM24+'OIA-Kahuku'!AM24+'OIA-Kapolei'!AM24+'States-Kekaulike'!AM24+'States-Punahou'!AM24+'States-Kahuku'!AM24+'States-Baldwin'!AM24</f>
        <v>0</v>
      </c>
      <c r="AF14" s="136">
        <f>Waipahu!AN24+Moanalua!AN24+Waialua!AN24+Kaiser!AN24+Kalani!AN24+'Pearl City'!AN24+Leilehua!AN24+Kapolei!AN24+Mililani!AN24+Campbell!AN24+Kahuku!AN24+'OIA-Campbell'!AN24+'OIA-Kahuku'!AN24+'OIA-Kapolei'!AN24+'States-Kekaulike'!AN24+'States-Punahou'!AN24+'States-Kahuku'!AN24+'States-Baldwin'!AN24</f>
        <v>2</v>
      </c>
      <c r="AG14" s="136">
        <f>Waipahu!AO24+Moanalua!AO24+Waialua!AO24+Kaiser!AO24+Kalani!AO24+'Pearl City'!AO24+Leilehua!AO24+Kapolei!AO24+Mililani!AO24+Campbell!AO24+Kahuku!AO24+'OIA-Campbell'!AO24+'OIA-Kahuku'!AO24+'OIA-Kapolei'!AO24+'States-Kekaulike'!AO24+'States-Punahou'!AO24+'States-Kahuku'!AO24+'States-Baldwin'!AO24</f>
        <v>2</v>
      </c>
      <c r="AH14" s="136">
        <f>Waipahu!AP24+Moanalua!AP24+Waialua!AP24+Kaiser!AP24+Kalani!AP24+'Pearl City'!AP24+Leilehua!AP24+Kapolei!AP24+Mililani!AP24+Campbell!AP24+Kahuku!AP24+'OIA-Campbell'!AP24+'OIA-Kahuku'!AP24+'OIA-Kapolei'!AP24+'States-Kekaulike'!AP24+'States-Punahou'!AP24+'States-Kahuku'!AP24+'States-Baldwin'!AP24</f>
        <v>0</v>
      </c>
      <c r="AI14" s="136">
        <f>Waipahu!AQ24+Moanalua!AQ24+Waialua!AQ24+Kaiser!AQ24+Kalani!AQ24+'Pearl City'!AQ24+Leilehua!AQ24+Kapolei!AQ24+Mililani!AQ24+Campbell!AQ24+Kahuku!AQ24+'OIA-Campbell'!AQ24+'OIA-Kahuku'!AQ24+'OIA-Kapolei'!AQ24+'States-Kekaulike'!AQ24+'States-Punahou'!AQ24+'States-Kahuku'!AQ24+'States-Baldwin'!AQ24</f>
        <v>0</v>
      </c>
      <c r="AJ14" s="136">
        <f>Waipahu!AR24+Moanalua!AR24+Waialua!AR24+Kaiser!AR24+Kalani!AR24+'Pearl City'!AR24+Leilehua!AR24+Kapolei!AR24+Mililani!AR24+Campbell!AR24+Kahuku!AR24+'OIA-Campbell'!AR24+'OIA-Kahuku'!AR24+'OIA-Kapolei'!AR24+'States-Kekaulike'!AR24+'States-Punahou'!AR24+'States-Kahuku'!AR24+'States-Baldwin'!AR24</f>
        <v>0</v>
      </c>
      <c r="AK14" s="136">
        <f>Waipahu!AS24+Moanalua!AS24+Waialua!AS24+Kaiser!AS24+Kalani!AS24+'Pearl City'!AS24+Leilehua!AS24+Kapolei!AS24+Mililani!AS24+Campbell!AS24+Kahuku!AS24+'OIA-Campbell'!AS24+'OIA-Kahuku'!AS24+'OIA-Kapolei'!AS24+'States-Kekaulike'!AS24+'States-Punahou'!AS24+'States-Kahuku'!AS24+'States-Baldwin'!AS24</f>
        <v>0</v>
      </c>
      <c r="AL14" s="136">
        <f>Waipahu!AT24+Moanalua!AT24+Waialua!AT24+Kaiser!AT24+Kalani!AT24+'Pearl City'!AT24+Leilehua!AT24+Kapolei!AT24+Mililani!AT24+Campbell!AT24+Kahuku!AT24+'OIA-Campbell'!AT24+'OIA-Kahuku'!AT24+'OIA-Kapolei'!AT24+'States-Kekaulike'!AT24+'States-Punahou'!AT24+'States-Kahuku'!AT24+'States-Baldwin'!AT24</f>
        <v>0</v>
      </c>
      <c r="AM14" s="136">
        <f>Waipahu!AU24+Moanalua!AU24+Waialua!AU24+Kaiser!AU24+Kalani!AU24+'Pearl City'!AU24+Leilehua!AU24+Kapolei!AU24+Mililani!AU24+Campbell!AU24+Kahuku!AU24+'OIA-Campbell'!AU24+'OIA-Kahuku'!AU24+'OIA-Kapolei'!AU24+'States-Kekaulike'!AU24+'States-Punahou'!AU24+'States-Kahuku'!AU24+'States-Baldwin'!AU24</f>
        <v>0</v>
      </c>
      <c r="AN14" s="136">
        <f>Waipahu!AV24+Moanalua!AV24+Waialua!AV24+Kaiser!AV24+Kalani!AV24+'Pearl City'!AV24+Leilehua!AV24+Kapolei!AV24+Mililani!AV24+Campbell!AV24+Kahuku!AV24+'OIA-Campbell'!AV24+'OIA-Kahuku'!AV24+'OIA-Kapolei'!AV24+'States-Kekaulike'!AV24+'States-Punahou'!AV24+'States-Kahuku'!AV24+'States-Baldwin'!AV24</f>
        <v>0</v>
      </c>
      <c r="AO14" s="136">
        <f>Waipahu!AW24+Moanalua!AW24+Waialua!AW24+Kaiser!AW24+Kalani!AW24+'Pearl City'!AW24+Leilehua!AW24+Kapolei!AW24+Mililani!AW24+Campbell!AW24+Kahuku!AW24+'OIA-Campbell'!AW24+'OIA-Kahuku'!AW24+'OIA-Kapolei'!AW24+'States-Kekaulike'!AW24+'States-Punahou'!AW24+'States-Kahuku'!AW24+'States-Baldwin'!AW24</f>
        <v>2</v>
      </c>
      <c r="AP14" s="136">
        <f>Waipahu!AX24+Moanalua!AX24+Waialua!AX24+Kaiser!AX24+Kalani!AX24+'Pearl City'!AX24+Leilehua!AX24+Kapolei!AX24+Mililani!AX24+Campbell!AX24+Kahuku!AX24+'OIA-Campbell'!AX24+'OIA-Kahuku'!AX24+'OIA-Kapolei'!AX24+'States-Kekaulike'!AX24+'States-Punahou'!AX24+'States-Kahuku'!AX24+'States-Baldwin'!AX24</f>
        <v>6</v>
      </c>
      <c r="AQ14" s="75">
        <f t="shared" si="0"/>
        <v>0.25</v>
      </c>
      <c r="AR14" s="136">
        <f>Waipahu!AZ24+Moanalua!AZ24+Waialua!AZ24+Kaiser!AZ24+Kalani!AZ24+'Pearl City'!AZ24+Leilehua!AZ24+Kapolei!AZ24+Mililani!AZ24+Campbell!AZ24+Kahuku!AZ24+'OIA-Campbell'!AZ24+'OIA-Kahuku'!AZ24+'OIA-Kapolei'!AZ24+'States-Kekaulike'!AZ24+'States-Punahou'!AZ24+'States-Kahuku'!AZ24+'States-Baldwin'!AZ24</f>
        <v>1</v>
      </c>
      <c r="AS14" s="43">
        <v>9</v>
      </c>
    </row>
    <row r="15" spans="1:45">
      <c r="A15" s="39">
        <v>10</v>
      </c>
      <c r="B15" s="136">
        <f>Waipahu!J25+Moanalua!J25+Waialua!J25+Kaiser!J25+Kalani!J25+'Pearl City'!J25+Leilehua!J25+Kapolei!J25+Mililani!J25+Campbell!J25+Kahuku!J25+'OIA-Campbell'!J25+'OIA-Kahuku'!J25+'OIA-Kapolei'!J25+'States-Kekaulike'!J25+'States-Punahou'!J25+'States-Kahuku'!J25+'States-Baldwin'!J25</f>
        <v>9</v>
      </c>
      <c r="C15" s="136">
        <f>Waipahu!K25+Moanalua!K25+Waialua!K25+Kaiser!K25+Kalani!K25+'Pearl City'!K25+Leilehua!K25+Kapolei!K25+Mililani!K25+Campbell!K25+Kahuku!K25+'OIA-Campbell'!K25+'OIA-Kahuku'!K25+'OIA-Kapolei'!K25+'States-Kekaulike'!K25+'States-Punahou'!K25+'States-Kahuku'!K25+'States-Baldwin'!K25</f>
        <v>0</v>
      </c>
      <c r="D15" s="136">
        <f>Waipahu!L25+Moanalua!L25+Waialua!L25+Kaiser!L25+Kalani!L25+'Pearl City'!L25+Leilehua!L25+Kapolei!L25+Mililani!L25+Campbell!L25+Kahuku!L25+'OIA-Campbell'!L25+'OIA-Kahuku'!L25+'OIA-Kapolei'!L25+'States-Kekaulike'!L25+'States-Punahou'!L25+'States-Kahuku'!L25+'States-Baldwin'!L25</f>
        <v>0</v>
      </c>
      <c r="E15" s="136">
        <f>Waipahu!M25+Moanalua!M25+Waialua!M25+Kaiser!M25+Kalani!M25+'Pearl City'!M25+Leilehua!M25+Kapolei!M25+Mililani!M25+Campbell!M25+Kahuku!M25+'OIA-Campbell'!M25+'OIA-Kahuku'!M25+'OIA-Kapolei'!M25+'States-Kekaulike'!M25+'States-Punahou'!M25+'States-Kahuku'!M25+'States-Baldwin'!M25</f>
        <v>0</v>
      </c>
      <c r="F15" s="136">
        <f>Waipahu!N25+Moanalua!N25+Waialua!N25+Kaiser!N25+Kalani!N25+'Pearl City'!N25+Leilehua!N25+Kapolei!N25+Mililani!N25+Campbell!N25+Kahuku!N25+'OIA-Campbell'!N25+'OIA-Kahuku'!N25+'OIA-Kapolei'!N25+'States-Kekaulike'!N25+'States-Punahou'!N25+'States-Kahuku'!N25+'States-Baldwin'!N25</f>
        <v>0</v>
      </c>
      <c r="G15" s="136">
        <f>Waipahu!O25+Moanalua!O25+Waialua!O25+Kaiser!O25+Kalani!O25+'Pearl City'!O25+Leilehua!O25+Kapolei!O25+Mililani!O25+Campbell!O25+Kahuku!O25+'OIA-Campbell'!O25+'OIA-Kahuku'!O25+'OIA-Kapolei'!O25+'States-Kekaulike'!O25+'States-Punahou'!O25+'States-Kahuku'!O25+'States-Baldwin'!O25</f>
        <v>8</v>
      </c>
      <c r="H15" s="136">
        <f>Waipahu!P25+Moanalua!P25+Waialua!P25+Kaiser!P25+Kalani!P25+'Pearl City'!P25+Leilehua!P25+Kapolei!P25+Mililani!P25+Campbell!P25+Kahuku!P25+'OIA-Campbell'!P25+'OIA-Kahuku'!P25+'OIA-Kapolei'!P25+'States-Kekaulike'!P25+'States-Punahou'!P25+'States-Kahuku'!P25+'States-Baldwin'!P25</f>
        <v>0</v>
      </c>
      <c r="I15" s="136">
        <f>Waipahu!Q25+Moanalua!Q25+Waialua!Q25+Kaiser!Q25+Kalani!Q25+'Pearl City'!Q25+Leilehua!Q25+Kapolei!Q25+Mililani!Q25+Campbell!Q25+Kahuku!Q25+'OIA-Campbell'!Q25+'OIA-Kahuku'!Q25+'OIA-Kapolei'!Q25+'States-Kekaulike'!Q25+'States-Punahou'!Q25+'States-Kahuku'!Q25+'States-Baldwin'!Q25</f>
        <v>9</v>
      </c>
      <c r="J15" s="136">
        <f>Waipahu!R25+Moanalua!R25+Waialua!R25+Kaiser!R25+Kalani!R25+'Pearl City'!R25+Leilehua!R25+Kapolei!R25+Mililani!R25+Campbell!R25+Kahuku!R25+'OIA-Campbell'!R25+'OIA-Kahuku'!R25+'OIA-Kapolei'!R25+'States-Kekaulike'!R25+'States-Punahou'!R25+'States-Kahuku'!R25+'States-Baldwin'!R25</f>
        <v>7</v>
      </c>
      <c r="K15" s="136">
        <f>Waipahu!S25+Moanalua!S25+Waialua!S25+Kaiser!S25+Kalani!S25+'Pearl City'!S25+Leilehua!S25+Kapolei!S25+Mililani!S25+Campbell!S25+Kahuku!S25+'OIA-Campbell'!S25+'OIA-Kahuku'!S25+'OIA-Kapolei'!S25+'States-Kekaulike'!S25+'States-Punahou'!S25+'States-Kahuku'!S25+'States-Baldwin'!S25</f>
        <v>3</v>
      </c>
      <c r="L15" s="136">
        <f>Waipahu!T25+Moanalua!T25+Waialua!T25+Kaiser!T25+Kalani!T25+'Pearl City'!T25+Leilehua!T25+Kapolei!T25+Mililani!T25+Campbell!T25+Kahuku!T25+'OIA-Campbell'!T25+'OIA-Kahuku'!T25+'OIA-Kapolei'!T25+'States-Kekaulike'!T25+'States-Punahou'!T25+'States-Kahuku'!T25+'States-Baldwin'!T25</f>
        <v>3</v>
      </c>
      <c r="M15" s="136">
        <f>Waipahu!U25+Moanalua!U25+Waialua!U25+Kaiser!U25+Kalani!U25+'Pearl City'!U25+Leilehua!U25+Kapolei!U25+Mililani!U25+Campbell!U25+Kahuku!U25+'OIA-Campbell'!U25+'OIA-Kahuku'!U25+'OIA-Kapolei'!U25+'States-Kekaulike'!U25+'States-Punahou'!U25+'States-Kahuku'!U25+'States-Baldwin'!U25</f>
        <v>5</v>
      </c>
      <c r="N15" s="136">
        <f>Waipahu!V25+Moanalua!V25+Waialua!V25+Kaiser!V25+Kalani!V25+'Pearl City'!V25+Leilehua!V25+Kapolei!V25+Mililani!V25+Campbell!V25+Kahuku!V25+'OIA-Campbell'!V25+'OIA-Kahuku'!V25+'OIA-Kapolei'!V25+'States-Kekaulike'!V25+'States-Punahou'!V25+'States-Kahuku'!V25+'States-Baldwin'!V25</f>
        <v>2</v>
      </c>
      <c r="O15" s="136">
        <f>Waipahu!W25+Moanalua!W25+Waialua!W25+Kaiser!W25+Kalani!W25+'Pearl City'!W25+Leilehua!W25+Kapolei!W25+Mililani!W25+Campbell!W25+Kahuku!W25+'OIA-Campbell'!W25+'OIA-Kahuku'!W25+'OIA-Kapolei'!W25+'States-Kekaulike'!W25+'States-Punahou'!W25+'States-Kahuku'!W25+'States-Baldwin'!W25</f>
        <v>0</v>
      </c>
      <c r="P15" s="136">
        <f>Waipahu!X25+Moanalua!X25+Waialua!X25+Kaiser!X25+Kalani!X25+'Pearl City'!X25+Leilehua!X25+Kapolei!X25+Mililani!X25+Campbell!X25+Kahuku!X25+'OIA-Campbell'!X25+'OIA-Kahuku'!X25+'OIA-Kapolei'!X25+'States-Kekaulike'!X25+'States-Punahou'!X25+'States-Kahuku'!X25+'States-Baldwin'!X25</f>
        <v>4</v>
      </c>
      <c r="Q15" s="136">
        <f>Waipahu!Y25+Moanalua!Y25+Waialua!Y25+Kaiser!Y25+Kalani!Y25+'Pearl City'!Y25+Leilehua!Y25+Kapolei!Y25+Mililani!Y25+Campbell!Y25+Kahuku!Y25+'OIA-Campbell'!Y25+'OIA-Kahuku'!Y25+'OIA-Kapolei'!Y25+'States-Kekaulike'!Y25+'States-Punahou'!Y25+'States-Kahuku'!Y25+'States-Baldwin'!Y25</f>
        <v>1</v>
      </c>
      <c r="R15" s="136">
        <f>Waipahu!Z25+Moanalua!Z25+Waialua!Z25+Kaiser!Z25+Kalani!Z25+'Pearl City'!Z25+Leilehua!Z25+Kapolei!Z25+Mililani!Z25+Campbell!Z25+Kahuku!Z25+'OIA-Campbell'!Z25+'OIA-Kahuku'!Z25+'OIA-Kapolei'!Z25+'States-Kekaulike'!Z25+'States-Punahou'!Z25+'States-Kahuku'!Z25+'States-Baldwin'!Z25</f>
        <v>26</v>
      </c>
      <c r="S15" s="136">
        <f>Waipahu!AA25+Moanalua!AA25+Waialua!AA25+Kaiser!AA25+Kalani!AA25+'Pearl City'!AA25+Leilehua!AA25+Kapolei!AA25+Mililani!AA25+Campbell!AA25+Kahuku!AA25+'OIA-Campbell'!AA25+'OIA-Kahuku'!AA25+'OIA-Kapolei'!AA25+'States-Kekaulike'!AA25+'States-Punahou'!AA25+'States-Kahuku'!AA25+'States-Baldwin'!AA25</f>
        <v>9</v>
      </c>
      <c r="T15" s="136">
        <f>Waipahu!AB25+Moanalua!AB25+Waialua!AB25+Kaiser!AB25+Kalani!AB25+'Pearl City'!AB25+Leilehua!AB25+Kapolei!AB25+Mililani!AB25+Campbell!AB25+Kahuku!AB25+'OIA-Campbell'!AB25+'OIA-Kahuku'!AB25+'OIA-Kapolei'!AB25+'States-Kekaulike'!AB25+'States-Punahou'!AB25+'States-Kahuku'!AB25+'States-Baldwin'!AB25</f>
        <v>0</v>
      </c>
      <c r="U15" s="136">
        <f>Waipahu!AC25+Moanalua!AC25+Waialua!AC25+Kaiser!AC25+Kalani!AC25+'Pearl City'!AC25+Leilehua!AC25+Kapolei!AC25+Mililani!AC25+Campbell!AC25+Kahuku!AC25+'OIA-Campbell'!AC25+'OIA-Kahuku'!AC25+'OIA-Kapolei'!AC25+'States-Kekaulike'!AC25+'States-Punahou'!AC25+'States-Kahuku'!AC25+'States-Baldwin'!AC25</f>
        <v>1</v>
      </c>
      <c r="V15" s="136">
        <f>Waipahu!AD25+Moanalua!AD25+Waialua!AD25+Kaiser!AD25+Kalani!AD25+'Pearl City'!AD25+Leilehua!AD25+Kapolei!AD25+Mililani!AD25+Campbell!AD25+Kahuku!AD25+'OIA-Campbell'!AD25+'OIA-Kahuku'!AD25+'OIA-Kapolei'!AD25+'States-Kekaulike'!AD25+'States-Punahou'!AD25+'States-Kahuku'!AD25+'States-Baldwin'!AD25</f>
        <v>0</v>
      </c>
      <c r="W15" s="136">
        <f>Waipahu!AE25+Moanalua!AE25+Waialua!AE25+Kaiser!AE25+Kalani!AE25+'Pearl City'!AE25+Leilehua!AE25+Kapolei!AE25+Mililani!AE25+Campbell!AE25+Kahuku!AE25+'OIA-Campbell'!AE25+'OIA-Kahuku'!AE25+'OIA-Kapolei'!AE25+'States-Kekaulike'!AE25+'States-Punahou'!AE25+'States-Kahuku'!AE25+'States-Baldwin'!AE25</f>
        <v>0</v>
      </c>
      <c r="X15" s="136">
        <f>Waipahu!AF25+Moanalua!AF25+Waialua!AF25+Kaiser!AF25+Kalani!AF25+'Pearl City'!AF25+Leilehua!AF25+Kapolei!AF25+Mililani!AF25+Campbell!AF25+Kahuku!AF25+'OIA-Campbell'!AF25+'OIA-Kahuku'!AF25+'OIA-Kapolei'!AF25+'States-Kekaulike'!AF25+'States-Punahou'!AF25+'States-Kahuku'!AF25+'States-Baldwin'!AF25</f>
        <v>1</v>
      </c>
      <c r="Y15" s="136">
        <f>Waipahu!AG25+Moanalua!AG25+Waialua!AG25+Kaiser!AG25+Kalani!AG25+'Pearl City'!AG25+Leilehua!AG25+Kapolei!AG25+Mililani!AG25+Campbell!AG25+Kahuku!AG25+'OIA-Campbell'!AG25+'OIA-Kahuku'!AG25+'OIA-Kapolei'!AG25+'States-Kekaulike'!AG25+'States-Punahou'!AG25+'States-Kahuku'!AG25+'States-Baldwin'!AG25</f>
        <v>4</v>
      </c>
      <c r="Z15" s="136">
        <f>Waipahu!AH25+Moanalua!AH25+Waialua!AH25+Kaiser!AH25+Kalani!AH25+'Pearl City'!AH25+Leilehua!AH25+Kapolei!AH25+Mililani!AH25+Campbell!AH25+Kahuku!AH25+'OIA-Campbell'!AH25+'OIA-Kahuku'!AH25+'OIA-Kapolei'!AH25+'States-Kekaulike'!AH25+'States-Punahou'!AH25+'States-Kahuku'!AH25+'States-Baldwin'!AH25</f>
        <v>1</v>
      </c>
      <c r="AA15" s="136">
        <f>Waipahu!AI25+Moanalua!AI25+Waialua!AI25+Kaiser!AI25+Kalani!AI25+'Pearl City'!AI25+Leilehua!AI25+Kapolei!AI25+Mililani!AI25+Campbell!AI25+Kahuku!AI25+'OIA-Campbell'!AI25+'OIA-Kahuku'!AI25+'OIA-Kapolei'!AI25+'States-Kekaulike'!AI25+'States-Punahou'!AI25+'States-Kahuku'!AI25+'States-Baldwin'!AI25</f>
        <v>10</v>
      </c>
      <c r="AB15" s="136">
        <f>Waipahu!AJ25+Moanalua!AJ25+Waialua!AJ25+Kaiser!AJ25+Kalani!AJ25+'Pearl City'!AJ25+Leilehua!AJ25+Kapolei!AJ25+Mililani!AJ25+Campbell!AJ25+Kahuku!AJ25+'OIA-Campbell'!AJ25+'OIA-Kahuku'!AJ25+'OIA-Kapolei'!AJ25+'States-Kekaulike'!AJ25+'States-Punahou'!AJ25+'States-Kahuku'!AJ25+'States-Baldwin'!AJ25</f>
        <v>6</v>
      </c>
      <c r="AC15" s="136">
        <f>Waipahu!AK25+Moanalua!AK25+Waialua!AK25+Kaiser!AK25+Kalani!AK25+'Pearl City'!AK25+Leilehua!AK25+Kapolei!AK25+Mililani!AK25+Campbell!AK25+Kahuku!AK25+'OIA-Campbell'!AK25+'OIA-Kahuku'!AK25+'OIA-Kapolei'!AK25+'States-Kekaulike'!AK25+'States-Punahou'!AK25+'States-Kahuku'!AK25+'States-Baldwin'!AK25</f>
        <v>12</v>
      </c>
      <c r="AD15" s="136">
        <f>Waipahu!AL25+Moanalua!AL25+Waialua!AL25+Kaiser!AL25+Kalani!AL25+'Pearl City'!AL25+Leilehua!AL25+Kapolei!AL25+Mililani!AL25+Campbell!AL25+Kahuku!AL25+'OIA-Campbell'!AL25+'OIA-Kahuku'!AL25+'OIA-Kapolei'!AL25+'States-Kekaulike'!AL25+'States-Punahou'!AL25+'States-Kahuku'!AL25+'States-Baldwin'!AL25</f>
        <v>0</v>
      </c>
      <c r="AE15" s="136">
        <f>Waipahu!AM25+Moanalua!AM25+Waialua!AM25+Kaiser!AM25+Kalani!AM25+'Pearl City'!AM25+Leilehua!AM25+Kapolei!AM25+Mililani!AM25+Campbell!AM25+Kahuku!AM25+'OIA-Campbell'!AM25+'OIA-Kahuku'!AM25+'OIA-Kapolei'!AM25+'States-Kekaulike'!AM25+'States-Punahou'!AM25+'States-Kahuku'!AM25+'States-Baldwin'!AM25</f>
        <v>2</v>
      </c>
      <c r="AF15" s="136">
        <f>Waipahu!AN25+Moanalua!AN25+Waialua!AN25+Kaiser!AN25+Kalani!AN25+'Pearl City'!AN25+Leilehua!AN25+Kapolei!AN25+Mililani!AN25+Campbell!AN25+Kahuku!AN25+'OIA-Campbell'!AN25+'OIA-Kahuku'!AN25+'OIA-Kapolei'!AN25+'States-Kekaulike'!AN25+'States-Punahou'!AN25+'States-Kahuku'!AN25+'States-Baldwin'!AN25</f>
        <v>10</v>
      </c>
      <c r="AG15" s="136">
        <f>Waipahu!AO25+Moanalua!AO25+Waialua!AO25+Kaiser!AO25+Kalani!AO25+'Pearl City'!AO25+Leilehua!AO25+Kapolei!AO25+Mililani!AO25+Campbell!AO25+Kahuku!AO25+'OIA-Campbell'!AO25+'OIA-Kahuku'!AO25+'OIA-Kapolei'!AO25+'States-Kekaulike'!AO25+'States-Punahou'!AO25+'States-Kahuku'!AO25+'States-Baldwin'!AO25</f>
        <v>5</v>
      </c>
      <c r="AH15" s="136">
        <f>Waipahu!AP25+Moanalua!AP25+Waialua!AP25+Kaiser!AP25+Kalani!AP25+'Pearl City'!AP25+Leilehua!AP25+Kapolei!AP25+Mililani!AP25+Campbell!AP25+Kahuku!AP25+'OIA-Campbell'!AP25+'OIA-Kahuku'!AP25+'OIA-Kapolei'!AP25+'States-Kekaulike'!AP25+'States-Punahou'!AP25+'States-Kahuku'!AP25+'States-Baldwin'!AP25</f>
        <v>0</v>
      </c>
      <c r="AI15" s="136">
        <f>Waipahu!AQ25+Moanalua!AQ25+Waialua!AQ25+Kaiser!AQ25+Kalani!AQ25+'Pearl City'!AQ25+Leilehua!AQ25+Kapolei!AQ25+Mililani!AQ25+Campbell!AQ25+Kahuku!AQ25+'OIA-Campbell'!AQ25+'OIA-Kahuku'!AQ25+'OIA-Kapolei'!AQ25+'States-Kekaulike'!AQ25+'States-Punahou'!AQ25+'States-Kahuku'!AQ25+'States-Baldwin'!AQ25</f>
        <v>0</v>
      </c>
      <c r="AJ15" s="136">
        <f>Waipahu!AR25+Moanalua!AR25+Waialua!AR25+Kaiser!AR25+Kalani!AR25+'Pearl City'!AR25+Leilehua!AR25+Kapolei!AR25+Mililani!AR25+Campbell!AR25+Kahuku!AR25+'OIA-Campbell'!AR25+'OIA-Kahuku'!AR25+'OIA-Kapolei'!AR25+'States-Kekaulike'!AR25+'States-Punahou'!AR25+'States-Kahuku'!AR25+'States-Baldwin'!AR25</f>
        <v>0</v>
      </c>
      <c r="AK15" s="136">
        <f>Waipahu!AS25+Moanalua!AS25+Waialua!AS25+Kaiser!AS25+Kalani!AS25+'Pearl City'!AS25+Leilehua!AS25+Kapolei!AS25+Mililani!AS25+Campbell!AS25+Kahuku!AS25+'OIA-Campbell'!AS25+'OIA-Kahuku'!AS25+'OIA-Kapolei'!AS25+'States-Kekaulike'!AS25+'States-Punahou'!AS25+'States-Kahuku'!AS25+'States-Baldwin'!AS25</f>
        <v>0</v>
      </c>
      <c r="AL15" s="136">
        <f>Waipahu!AT25+Moanalua!AT25+Waialua!AT25+Kaiser!AT25+Kalani!AT25+'Pearl City'!AT25+Leilehua!AT25+Kapolei!AT25+Mililani!AT25+Campbell!AT25+Kahuku!AT25+'OIA-Campbell'!AT25+'OIA-Kahuku'!AT25+'OIA-Kapolei'!AT25+'States-Kekaulike'!AT25+'States-Punahou'!AT25+'States-Kahuku'!AT25+'States-Baldwin'!AT25</f>
        <v>7</v>
      </c>
      <c r="AM15" s="136">
        <f>Waipahu!AU25+Moanalua!AU25+Waialua!AU25+Kaiser!AU25+Kalani!AU25+'Pearl City'!AU25+Leilehua!AU25+Kapolei!AU25+Mililani!AU25+Campbell!AU25+Kahuku!AU25+'OIA-Campbell'!AU25+'OIA-Kahuku'!AU25+'OIA-Kapolei'!AU25+'States-Kekaulike'!AU25+'States-Punahou'!AU25+'States-Kahuku'!AU25+'States-Baldwin'!AU25</f>
        <v>4</v>
      </c>
      <c r="AN15" s="136">
        <f>Waipahu!AV25+Moanalua!AV25+Waialua!AV25+Kaiser!AV25+Kalani!AV25+'Pearl City'!AV25+Leilehua!AV25+Kapolei!AV25+Mililani!AV25+Campbell!AV25+Kahuku!AV25+'OIA-Campbell'!AV25+'OIA-Kahuku'!AV25+'OIA-Kapolei'!AV25+'States-Kekaulike'!AV25+'States-Punahou'!AV25+'States-Kahuku'!AV25+'States-Baldwin'!AV25</f>
        <v>0</v>
      </c>
      <c r="AO15" s="136">
        <f>Waipahu!AW25+Moanalua!AW25+Waialua!AW25+Kaiser!AW25+Kalani!AW25+'Pearl City'!AW25+Leilehua!AW25+Kapolei!AW25+Mililani!AW25+Campbell!AW25+Kahuku!AW25+'OIA-Campbell'!AW25+'OIA-Kahuku'!AW25+'OIA-Kapolei'!AW25+'States-Kekaulike'!AW25+'States-Punahou'!AW25+'States-Kahuku'!AW25+'States-Baldwin'!AW25</f>
        <v>9</v>
      </c>
      <c r="AP15" s="136">
        <f>Waipahu!AX25+Moanalua!AX25+Waialua!AX25+Kaiser!AX25+Kalani!AX25+'Pearl City'!AX25+Leilehua!AX25+Kapolei!AX25+Mililani!AX25+Campbell!AX25+Kahuku!AX25+'OIA-Campbell'!AX25+'OIA-Kahuku'!AX25+'OIA-Kapolei'!AX25+'States-Kekaulike'!AX25+'States-Punahou'!AX25+'States-Kahuku'!AX25+'States-Baldwin'!AX25</f>
        <v>29</v>
      </c>
      <c r="AQ15" s="75">
        <f t="shared" si="0"/>
        <v>0.23684210526315788</v>
      </c>
      <c r="AR15" s="136">
        <f>Waipahu!AZ25+Moanalua!AZ25+Waialua!AZ25+Kaiser!AZ25+Kalani!AZ25+'Pearl City'!AZ25+Leilehua!AZ25+Kapolei!AZ25+Mililani!AZ25+Campbell!AZ25+Kahuku!AZ25+'OIA-Campbell'!AZ25+'OIA-Kahuku'!AZ25+'OIA-Kapolei'!AZ25+'States-Kekaulike'!AZ25+'States-Punahou'!AZ25+'States-Kahuku'!AZ25+'States-Baldwin'!AZ25</f>
        <v>13</v>
      </c>
      <c r="AS15" s="43">
        <v>10</v>
      </c>
    </row>
    <row r="16" spans="1:45">
      <c r="A16" s="42">
        <v>11</v>
      </c>
      <c r="B16" s="28">
        <f>Waipahu!J26+Moanalua!J26+Waialua!J26+Kaiser!J26+Kalani!J26+'Pearl City'!J26+Leilehua!J26+Kapolei!J26+Mililani!J26+Campbell!J26+Kahuku!J26+'OIA-Campbell'!J26+'OIA-Kahuku'!J26+'OIA-Kapolei'!J26+'States-Kekaulike'!J26+'States-Punahou'!J26+'States-Kahuku'!J26+'States-Baldwin'!J26</f>
        <v>31</v>
      </c>
      <c r="C16" s="28">
        <f>Waipahu!K26+Moanalua!K26+Waialua!K26+Kaiser!K26+Kalani!K26+'Pearl City'!K26+Leilehua!K26+Kapolei!K26+Mililani!K26+Campbell!K26+Kahuku!K26+'OIA-Campbell'!K26+'OIA-Kahuku'!K26+'OIA-Kapolei'!K26+'States-Kekaulike'!K26+'States-Punahou'!K26+'States-Kahuku'!K26+'States-Baldwin'!K26</f>
        <v>3</v>
      </c>
      <c r="D16" s="28">
        <f>Waipahu!L26+Moanalua!L26+Waialua!L26+Kaiser!L26+Kalani!L26+'Pearl City'!L26+Leilehua!L26+Kapolei!L26+Mililani!L26+Campbell!L26+Kahuku!L26+'OIA-Campbell'!L26+'OIA-Kahuku'!L26+'OIA-Kapolei'!L26+'States-Kekaulike'!L26+'States-Punahou'!L26+'States-Kahuku'!L26+'States-Baldwin'!L26</f>
        <v>7</v>
      </c>
      <c r="E16" s="28">
        <f>Waipahu!M26+Moanalua!M26+Waialua!M26+Kaiser!M26+Kalani!M26+'Pearl City'!M26+Leilehua!M26+Kapolei!M26+Mililani!M26+Campbell!M26+Kahuku!M26+'OIA-Campbell'!M26+'OIA-Kahuku'!M26+'OIA-Kapolei'!M26+'States-Kekaulike'!M26+'States-Punahou'!M26+'States-Kahuku'!M26+'States-Baldwin'!M26</f>
        <v>0</v>
      </c>
      <c r="F16" s="28">
        <f>Waipahu!N26+Moanalua!N26+Waialua!N26+Kaiser!N26+Kalani!N26+'Pearl City'!N26+Leilehua!N26+Kapolei!N26+Mililani!N26+Campbell!N26+Kahuku!N26+'OIA-Campbell'!N26+'OIA-Kahuku'!N26+'OIA-Kapolei'!N26+'States-Kekaulike'!N26+'States-Punahou'!N26+'States-Kahuku'!N26+'States-Baldwin'!N26</f>
        <v>0</v>
      </c>
      <c r="G16" s="28">
        <f>Waipahu!O26+Moanalua!O26+Waialua!O26+Kaiser!O26+Kalani!O26+'Pearl City'!O26+Leilehua!O26+Kapolei!O26+Mililani!O26+Campbell!O26+Kahuku!O26+'OIA-Campbell'!O26+'OIA-Kahuku'!O26+'OIA-Kapolei'!O26+'States-Kekaulike'!O26+'States-Punahou'!O26+'States-Kahuku'!O26+'States-Baldwin'!O26</f>
        <v>9</v>
      </c>
      <c r="H16" s="28">
        <f>Waipahu!P26+Moanalua!P26+Waialua!P26+Kaiser!P26+Kalani!P26+'Pearl City'!P26+Leilehua!P26+Kapolei!P26+Mililani!P26+Campbell!P26+Kahuku!P26+'OIA-Campbell'!P26+'OIA-Kahuku'!P26+'OIA-Kapolei'!P26+'States-Kekaulike'!P26+'States-Punahou'!P26+'States-Kahuku'!P26+'States-Baldwin'!P26</f>
        <v>0</v>
      </c>
      <c r="I16" s="28">
        <f>Waipahu!Q26+Moanalua!Q26+Waialua!Q26+Kaiser!Q26+Kalani!Q26+'Pearl City'!Q26+Leilehua!Q26+Kapolei!Q26+Mililani!Q26+Campbell!Q26+Kahuku!Q26+'OIA-Campbell'!Q26+'OIA-Kahuku'!Q26+'OIA-Kapolei'!Q26+'States-Kekaulike'!Q26+'States-Punahou'!Q26+'States-Kahuku'!Q26+'States-Baldwin'!Q26</f>
        <v>9</v>
      </c>
      <c r="J16" s="28">
        <f>Waipahu!R26+Moanalua!R26+Waialua!R26+Kaiser!R26+Kalani!R26+'Pearl City'!R26+Leilehua!R26+Kapolei!R26+Mililani!R26+Campbell!R26+Kahuku!R26+'OIA-Campbell'!R26+'OIA-Kahuku'!R26+'OIA-Kapolei'!R26+'States-Kekaulike'!R26+'States-Punahou'!R26+'States-Kahuku'!R26+'States-Baldwin'!R26</f>
        <v>18</v>
      </c>
      <c r="K16" s="28">
        <f>Waipahu!S26+Moanalua!S26+Waialua!S26+Kaiser!S26+Kalani!S26+'Pearl City'!S26+Leilehua!S26+Kapolei!S26+Mililani!S26+Campbell!S26+Kahuku!S26+'OIA-Campbell'!S26+'OIA-Kahuku'!S26+'OIA-Kapolei'!S26+'States-Kekaulike'!S26+'States-Punahou'!S26+'States-Kahuku'!S26+'States-Baldwin'!S26</f>
        <v>1</v>
      </c>
      <c r="L16" s="28">
        <f>Waipahu!T26+Moanalua!T26+Waialua!T26+Kaiser!T26+Kalani!T26+'Pearl City'!T26+Leilehua!T26+Kapolei!T26+Mililani!T26+Campbell!T26+Kahuku!T26+'OIA-Campbell'!T26+'OIA-Kahuku'!T26+'OIA-Kapolei'!T26+'States-Kekaulike'!T26+'States-Punahou'!T26+'States-Kahuku'!T26+'States-Baldwin'!T26</f>
        <v>1</v>
      </c>
      <c r="M16" s="28">
        <f>Waipahu!U26+Moanalua!U26+Waialua!U26+Kaiser!U26+Kalani!U26+'Pearl City'!U26+Leilehua!U26+Kapolei!U26+Mililani!U26+Campbell!U26+Kahuku!U26+'OIA-Campbell'!U26+'OIA-Kahuku'!U26+'OIA-Kapolei'!U26+'States-Kekaulike'!U26+'States-Punahou'!U26+'States-Kahuku'!U26+'States-Baldwin'!U26</f>
        <v>21</v>
      </c>
      <c r="N16" s="28">
        <f>Waipahu!V26+Moanalua!V26+Waialua!V26+Kaiser!V26+Kalani!V26+'Pearl City'!V26+Leilehua!V26+Kapolei!V26+Mililani!V26+Campbell!V26+Kahuku!V26+'OIA-Campbell'!V26+'OIA-Kahuku'!V26+'OIA-Kapolei'!V26+'States-Kekaulike'!V26+'States-Punahou'!V26+'States-Kahuku'!V26+'States-Baldwin'!V26</f>
        <v>2</v>
      </c>
      <c r="O16" s="28">
        <f>Waipahu!W26+Moanalua!W26+Waialua!W26+Kaiser!W26+Kalani!W26+'Pearl City'!W26+Leilehua!W26+Kapolei!W26+Mililani!W26+Campbell!W26+Kahuku!W26+'OIA-Campbell'!W26+'OIA-Kahuku'!W26+'OIA-Kapolei'!W26+'States-Kekaulike'!W26+'States-Punahou'!W26+'States-Kahuku'!W26+'States-Baldwin'!W26</f>
        <v>0</v>
      </c>
      <c r="P16" s="28">
        <f>Waipahu!X26+Moanalua!X26+Waialua!X26+Kaiser!X26+Kalani!X26+'Pearl City'!X26+Leilehua!X26+Kapolei!X26+Mililani!X26+Campbell!X26+Kahuku!X26+'OIA-Campbell'!X26+'OIA-Kahuku'!X26+'OIA-Kapolei'!X26+'States-Kekaulike'!X26+'States-Punahou'!X26+'States-Kahuku'!X26+'States-Baldwin'!X26</f>
        <v>35</v>
      </c>
      <c r="Q16" s="28">
        <f>Waipahu!Y26+Moanalua!Y26+Waialua!Y26+Kaiser!Y26+Kalani!Y26+'Pearl City'!Y26+Leilehua!Y26+Kapolei!Y26+Mililani!Y26+Campbell!Y26+Kahuku!Y26+'OIA-Campbell'!Y26+'OIA-Kahuku'!Y26+'OIA-Kapolei'!Y26+'States-Kekaulike'!Y26+'States-Punahou'!Y26+'States-Kahuku'!Y26+'States-Baldwin'!Y26</f>
        <v>5</v>
      </c>
      <c r="R16" s="28">
        <f>Waipahu!Z26+Moanalua!Z26+Waialua!Z26+Kaiser!Z26+Kalani!Z26+'Pearl City'!Z26+Leilehua!Z26+Kapolei!Z26+Mililani!Z26+Campbell!Z26+Kahuku!Z26+'OIA-Campbell'!Z26+'OIA-Kahuku'!Z26+'OIA-Kapolei'!Z26+'States-Kekaulike'!Z26+'States-Punahou'!Z26+'States-Kahuku'!Z26+'States-Baldwin'!Z26</f>
        <v>14</v>
      </c>
      <c r="S16" s="28">
        <f>Waipahu!AA26+Moanalua!AA26+Waialua!AA26+Kaiser!AA26+Kalani!AA26+'Pearl City'!AA26+Leilehua!AA26+Kapolei!AA26+Mililani!AA26+Campbell!AA26+Kahuku!AA26+'OIA-Campbell'!AA26+'OIA-Kahuku'!AA26+'OIA-Kapolei'!AA26+'States-Kekaulike'!AA26+'States-Punahou'!AA26+'States-Kahuku'!AA26+'States-Baldwin'!AA26</f>
        <v>18</v>
      </c>
      <c r="T16" s="28">
        <f>Waipahu!AB26+Moanalua!AB26+Waialua!AB26+Kaiser!AB26+Kalani!AB26+'Pearl City'!AB26+Leilehua!AB26+Kapolei!AB26+Mililani!AB26+Campbell!AB26+Kahuku!AB26+'OIA-Campbell'!AB26+'OIA-Kahuku'!AB26+'OIA-Kapolei'!AB26+'States-Kekaulike'!AB26+'States-Punahou'!AB26+'States-Kahuku'!AB26+'States-Baldwin'!AB26</f>
        <v>1</v>
      </c>
      <c r="U16" s="28">
        <f>Waipahu!AC26+Moanalua!AC26+Waialua!AC26+Kaiser!AC26+Kalani!AC26+'Pearl City'!AC26+Leilehua!AC26+Kapolei!AC26+Mililani!AC26+Campbell!AC26+Kahuku!AC26+'OIA-Campbell'!AC26+'OIA-Kahuku'!AC26+'OIA-Kapolei'!AC26+'States-Kekaulike'!AC26+'States-Punahou'!AC26+'States-Kahuku'!AC26+'States-Baldwin'!AC26</f>
        <v>2</v>
      </c>
      <c r="V16" s="28">
        <f>Waipahu!AD26+Moanalua!AD26+Waialua!AD26+Kaiser!AD26+Kalani!AD26+'Pearl City'!AD26+Leilehua!AD26+Kapolei!AD26+Mililani!AD26+Campbell!AD26+Kahuku!AD26+'OIA-Campbell'!AD26+'OIA-Kahuku'!AD26+'OIA-Kapolei'!AD26+'States-Kekaulike'!AD26+'States-Punahou'!AD26+'States-Kahuku'!AD26+'States-Baldwin'!AD26</f>
        <v>1</v>
      </c>
      <c r="W16" s="28">
        <f>Waipahu!AE26+Moanalua!AE26+Waialua!AE26+Kaiser!AE26+Kalani!AE26+'Pearl City'!AE26+Leilehua!AE26+Kapolei!AE26+Mililani!AE26+Campbell!AE26+Kahuku!AE26+'OIA-Campbell'!AE26+'OIA-Kahuku'!AE26+'OIA-Kapolei'!AE26+'States-Kekaulike'!AE26+'States-Punahou'!AE26+'States-Kahuku'!AE26+'States-Baldwin'!AE26</f>
        <v>0</v>
      </c>
      <c r="X16" s="28">
        <f>Waipahu!AF26+Moanalua!AF26+Waialua!AF26+Kaiser!AF26+Kalani!AF26+'Pearl City'!AF26+Leilehua!AF26+Kapolei!AF26+Mililani!AF26+Campbell!AF26+Kahuku!AF26+'OIA-Campbell'!AF26+'OIA-Kahuku'!AF26+'OIA-Kapolei'!AF26+'States-Kekaulike'!AF26+'States-Punahou'!AF26+'States-Kahuku'!AF26+'States-Baldwin'!AF26</f>
        <v>3</v>
      </c>
      <c r="Y16" s="28">
        <f>Waipahu!AG26+Moanalua!AG26+Waialua!AG26+Kaiser!AG26+Kalani!AG26+'Pearl City'!AG26+Leilehua!AG26+Kapolei!AG26+Mililani!AG26+Campbell!AG26+Kahuku!AG26+'OIA-Campbell'!AG26+'OIA-Kahuku'!AG26+'OIA-Kapolei'!AG26+'States-Kekaulike'!AG26+'States-Punahou'!AG26+'States-Kahuku'!AG26+'States-Baldwin'!AG26</f>
        <v>21</v>
      </c>
      <c r="Z16" s="28">
        <f>Waipahu!AH26+Moanalua!AH26+Waialua!AH26+Kaiser!AH26+Kalani!AH26+'Pearl City'!AH26+Leilehua!AH26+Kapolei!AH26+Mililani!AH26+Campbell!AH26+Kahuku!AH26+'OIA-Campbell'!AH26+'OIA-Kahuku'!AH26+'OIA-Kapolei'!AH26+'States-Kekaulike'!AH26+'States-Punahou'!AH26+'States-Kahuku'!AH26+'States-Baldwin'!AH26</f>
        <v>0</v>
      </c>
      <c r="AA16" s="28">
        <f>Waipahu!AI26+Moanalua!AI26+Waialua!AI26+Kaiser!AI26+Kalani!AI26+'Pearl City'!AI26+Leilehua!AI26+Kapolei!AI26+Mililani!AI26+Campbell!AI26+Kahuku!AI26+'OIA-Campbell'!AI26+'OIA-Kahuku'!AI26+'OIA-Kapolei'!AI26+'States-Kekaulike'!AI26+'States-Punahou'!AI26+'States-Kahuku'!AI26+'States-Baldwin'!AI26</f>
        <v>11</v>
      </c>
      <c r="AB16" s="28">
        <f>Waipahu!AJ26+Moanalua!AJ26+Waialua!AJ26+Kaiser!AJ26+Kalani!AJ26+'Pearl City'!AJ26+Leilehua!AJ26+Kapolei!AJ26+Mililani!AJ26+Campbell!AJ26+Kahuku!AJ26+'OIA-Campbell'!AJ26+'OIA-Kahuku'!AJ26+'OIA-Kapolei'!AJ26+'States-Kekaulike'!AJ26+'States-Punahou'!AJ26+'States-Kahuku'!AJ26+'States-Baldwin'!AJ26</f>
        <v>12</v>
      </c>
      <c r="AC16" s="28">
        <f>Waipahu!AK26+Moanalua!AK26+Waialua!AK26+Kaiser!AK26+Kalani!AK26+'Pearl City'!AK26+Leilehua!AK26+Kapolei!AK26+Mililani!AK26+Campbell!AK26+Kahuku!AK26+'OIA-Campbell'!AK26+'OIA-Kahuku'!AK26+'OIA-Kapolei'!AK26+'States-Kekaulike'!AK26+'States-Punahou'!AK26+'States-Kahuku'!AK26+'States-Baldwin'!AK26</f>
        <v>12</v>
      </c>
      <c r="AD16" s="28">
        <f>Waipahu!AL26+Moanalua!AL26+Waialua!AL26+Kaiser!AL26+Kalani!AL26+'Pearl City'!AL26+Leilehua!AL26+Kapolei!AL26+Mililani!AL26+Campbell!AL26+Kahuku!AL26+'OIA-Campbell'!AL26+'OIA-Kahuku'!AL26+'OIA-Kapolei'!AL26+'States-Kekaulike'!AL26+'States-Punahou'!AL26+'States-Kahuku'!AL26+'States-Baldwin'!AL26</f>
        <v>0</v>
      </c>
      <c r="AE16" s="28">
        <f>Waipahu!AM26+Moanalua!AM26+Waialua!AM26+Kaiser!AM26+Kalani!AM26+'Pearl City'!AM26+Leilehua!AM26+Kapolei!AM26+Mililani!AM26+Campbell!AM26+Kahuku!AM26+'OIA-Campbell'!AM26+'OIA-Kahuku'!AM26+'OIA-Kapolei'!AM26+'States-Kekaulike'!AM26+'States-Punahou'!AM26+'States-Kahuku'!AM26+'States-Baldwin'!AM26</f>
        <v>1</v>
      </c>
      <c r="AF16" s="28">
        <f>Waipahu!AN26+Moanalua!AN26+Waialua!AN26+Kaiser!AN26+Kalani!AN26+'Pearl City'!AN26+Leilehua!AN26+Kapolei!AN26+Mililani!AN26+Campbell!AN26+Kahuku!AN26+'OIA-Campbell'!AN26+'OIA-Kahuku'!AN26+'OIA-Kapolei'!AN26+'States-Kekaulike'!AN26+'States-Punahou'!AN26+'States-Kahuku'!AN26+'States-Baldwin'!AN26</f>
        <v>13</v>
      </c>
      <c r="AG16" s="28">
        <f>Waipahu!AO26+Moanalua!AO26+Waialua!AO26+Kaiser!AO26+Kalani!AO26+'Pearl City'!AO26+Leilehua!AO26+Kapolei!AO26+Mililani!AO26+Campbell!AO26+Kahuku!AO26+'OIA-Campbell'!AO26+'OIA-Kahuku'!AO26+'OIA-Kapolei'!AO26+'States-Kekaulike'!AO26+'States-Punahou'!AO26+'States-Kahuku'!AO26+'States-Baldwin'!AO26</f>
        <v>6</v>
      </c>
      <c r="AH16" s="28">
        <f>Waipahu!AP26+Moanalua!AP26+Waialua!AP26+Kaiser!AP26+Kalani!AP26+'Pearl City'!AP26+Leilehua!AP26+Kapolei!AP26+Mililani!AP26+Campbell!AP26+Kahuku!AP26+'OIA-Campbell'!AP26+'OIA-Kahuku'!AP26+'OIA-Kapolei'!AP26+'States-Kekaulike'!AP26+'States-Punahou'!AP26+'States-Kahuku'!AP26+'States-Baldwin'!AP26</f>
        <v>0</v>
      </c>
      <c r="AI16" s="28">
        <f>Waipahu!AQ26+Moanalua!AQ26+Waialua!AQ26+Kaiser!AQ26+Kalani!AQ26+'Pearl City'!AQ26+Leilehua!AQ26+Kapolei!AQ26+Mililani!AQ26+Campbell!AQ26+Kahuku!AQ26+'OIA-Campbell'!AQ26+'OIA-Kahuku'!AQ26+'OIA-Kapolei'!AQ26+'States-Kekaulike'!AQ26+'States-Punahou'!AQ26+'States-Kahuku'!AQ26+'States-Baldwin'!AQ26</f>
        <v>0</v>
      </c>
      <c r="AJ16" s="28">
        <f>Waipahu!AR26+Moanalua!AR26+Waialua!AR26+Kaiser!AR26+Kalani!AR26+'Pearl City'!AR26+Leilehua!AR26+Kapolei!AR26+Mililani!AR26+Campbell!AR26+Kahuku!AR26+'OIA-Campbell'!AR26+'OIA-Kahuku'!AR26+'OIA-Kapolei'!AR26+'States-Kekaulike'!AR26+'States-Punahou'!AR26+'States-Kahuku'!AR26+'States-Baldwin'!AR26</f>
        <v>0</v>
      </c>
      <c r="AK16" s="28">
        <f>Waipahu!AS26+Moanalua!AS26+Waialua!AS26+Kaiser!AS26+Kalani!AS26+'Pearl City'!AS26+Leilehua!AS26+Kapolei!AS26+Mililani!AS26+Campbell!AS26+Kahuku!AS26+'OIA-Campbell'!AS26+'OIA-Kahuku'!AS26+'OIA-Kapolei'!AS26+'States-Kekaulike'!AS26+'States-Punahou'!AS26+'States-Kahuku'!AS26+'States-Baldwin'!AS26</f>
        <v>0</v>
      </c>
      <c r="AL16" s="28">
        <f>Waipahu!AT26+Moanalua!AT26+Waialua!AT26+Kaiser!AT26+Kalani!AT26+'Pearl City'!AT26+Leilehua!AT26+Kapolei!AT26+Mililani!AT26+Campbell!AT26+Kahuku!AT26+'OIA-Campbell'!AT26+'OIA-Kahuku'!AT26+'OIA-Kapolei'!AT26+'States-Kekaulike'!AT26+'States-Punahou'!AT26+'States-Kahuku'!AT26+'States-Baldwin'!AT26</f>
        <v>0</v>
      </c>
      <c r="AM16" s="28">
        <f>Waipahu!AU26+Moanalua!AU26+Waialua!AU26+Kaiser!AU26+Kalani!AU26+'Pearl City'!AU26+Leilehua!AU26+Kapolei!AU26+Mililani!AU26+Campbell!AU26+Kahuku!AU26+'OIA-Campbell'!AU26+'OIA-Kahuku'!AU26+'OIA-Kapolei'!AU26+'States-Kekaulike'!AU26+'States-Punahou'!AU26+'States-Kahuku'!AU26+'States-Baldwin'!AU26</f>
        <v>0</v>
      </c>
      <c r="AN16" s="28">
        <f>Waipahu!AV26+Moanalua!AV26+Waialua!AV26+Kaiser!AV26+Kalani!AV26+'Pearl City'!AV26+Leilehua!AV26+Kapolei!AV26+Mililani!AV26+Campbell!AV26+Kahuku!AV26+'OIA-Campbell'!AV26+'OIA-Kahuku'!AV26+'OIA-Kapolei'!AV26+'States-Kekaulike'!AV26+'States-Punahou'!AV26+'States-Kahuku'!AV26+'States-Baldwin'!AV26</f>
        <v>0</v>
      </c>
      <c r="AO16" s="28">
        <f>Waipahu!AW26+Moanalua!AW26+Waialua!AW26+Kaiser!AW26+Kalani!AW26+'Pearl City'!AW26+Leilehua!AW26+Kapolei!AW26+Mililani!AW26+Campbell!AW26+Kahuku!AW26+'OIA-Campbell'!AW26+'OIA-Kahuku'!AW26+'OIA-Kapolei'!AW26+'States-Kekaulike'!AW26+'States-Punahou'!AW26+'States-Kahuku'!AW26+'States-Baldwin'!AW26</f>
        <v>41</v>
      </c>
      <c r="AP16" s="28">
        <f>Waipahu!AX26+Moanalua!AX26+Waialua!AX26+Kaiser!AX26+Kalani!AX26+'Pearl City'!AX26+Leilehua!AX26+Kapolei!AX26+Mililani!AX26+Campbell!AX26+Kahuku!AX26+'OIA-Campbell'!AX26+'OIA-Kahuku'!AX26+'OIA-Kapolei'!AX26+'States-Kekaulike'!AX26+'States-Punahou'!AX26+'States-Kahuku'!AX26+'States-Baldwin'!AX26</f>
        <v>52</v>
      </c>
      <c r="AQ16" s="67">
        <f t="shared" si="0"/>
        <v>0.44086021505376344</v>
      </c>
      <c r="AR16" s="28">
        <f>Waipahu!AZ26+Moanalua!AZ26+Waialua!AZ26+Kaiser!AZ26+Kalani!AZ26+'Pearl City'!AZ26+Leilehua!AZ26+Kapolei!AZ26+Mililani!AZ26+Campbell!AZ26+Kahuku!AZ26+'OIA-Campbell'!AZ26+'OIA-Kahuku'!AZ26+'OIA-Kapolei'!AZ26+'States-Kekaulike'!AZ26+'States-Punahou'!AZ26+'States-Kahuku'!AZ26+'States-Baldwin'!AZ26</f>
        <v>13</v>
      </c>
      <c r="AS16" s="32">
        <v>11</v>
      </c>
    </row>
    <row r="17" spans="1:45">
      <c r="A17" s="42">
        <v>12</v>
      </c>
      <c r="B17" s="28">
        <f>Waipahu!J27+Moanalua!J27+Waialua!J27+Kaiser!J27+Kalani!J27+'Pearl City'!J27+Leilehua!J27+Kapolei!J27+Mililani!J27+Campbell!J27+Kahuku!J27+'OIA-Campbell'!J27+'OIA-Kahuku'!J27+'OIA-Kapolei'!J27+'States-Kekaulike'!J27+'States-Punahou'!J27+'States-Kahuku'!J27+'States-Baldwin'!J27</f>
        <v>6</v>
      </c>
      <c r="C17" s="28">
        <f>Waipahu!K27+Moanalua!K27+Waialua!K27+Kaiser!K27+Kalani!K27+'Pearl City'!K27+Leilehua!K27+Kapolei!K27+Mililani!K27+Campbell!K27+Kahuku!K27+'OIA-Campbell'!K27+'OIA-Kahuku'!K27+'OIA-Kapolei'!K27+'States-Kekaulike'!K27+'States-Punahou'!K27+'States-Kahuku'!K27+'States-Baldwin'!K27</f>
        <v>0</v>
      </c>
      <c r="D17" s="28">
        <f>Waipahu!L27+Moanalua!L27+Waialua!L27+Kaiser!L27+Kalani!L27+'Pearl City'!L27+Leilehua!L27+Kapolei!L27+Mililani!L27+Campbell!L27+Kahuku!L27+'OIA-Campbell'!L27+'OIA-Kahuku'!L27+'OIA-Kapolei'!L27+'States-Kekaulike'!L27+'States-Punahou'!L27+'States-Kahuku'!L27+'States-Baldwin'!L27</f>
        <v>1</v>
      </c>
      <c r="E17" s="28">
        <f>Waipahu!M27+Moanalua!M27+Waialua!M27+Kaiser!M27+Kalani!M27+'Pearl City'!M27+Leilehua!M27+Kapolei!M27+Mililani!M27+Campbell!M27+Kahuku!M27+'OIA-Campbell'!M27+'OIA-Kahuku'!M27+'OIA-Kapolei'!M27+'States-Kekaulike'!M27+'States-Punahou'!M27+'States-Kahuku'!M27+'States-Baldwin'!M27</f>
        <v>0</v>
      </c>
      <c r="F17" s="28">
        <f>Waipahu!N27+Moanalua!N27+Waialua!N27+Kaiser!N27+Kalani!N27+'Pearl City'!N27+Leilehua!N27+Kapolei!N27+Mililani!N27+Campbell!N27+Kahuku!N27+'OIA-Campbell'!N27+'OIA-Kahuku'!N27+'OIA-Kapolei'!N27+'States-Kekaulike'!N27+'States-Punahou'!N27+'States-Kahuku'!N27+'States-Baldwin'!N27</f>
        <v>0</v>
      </c>
      <c r="G17" s="28">
        <f>Waipahu!O27+Moanalua!O27+Waialua!O27+Kaiser!O27+Kalani!O27+'Pearl City'!O27+Leilehua!O27+Kapolei!O27+Mililani!O27+Campbell!O27+Kahuku!O27+'OIA-Campbell'!O27+'OIA-Kahuku'!O27+'OIA-Kapolei'!O27+'States-Kekaulike'!O27+'States-Punahou'!O27+'States-Kahuku'!O27+'States-Baldwin'!O27</f>
        <v>0</v>
      </c>
      <c r="H17" s="28">
        <f>Waipahu!P27+Moanalua!P27+Waialua!P27+Kaiser!P27+Kalani!P27+'Pearl City'!P27+Leilehua!P27+Kapolei!P27+Mililani!P27+Campbell!P27+Kahuku!P27+'OIA-Campbell'!P27+'OIA-Kahuku'!P27+'OIA-Kapolei'!P27+'States-Kekaulike'!P27+'States-Punahou'!P27+'States-Kahuku'!P27+'States-Baldwin'!P27</f>
        <v>0</v>
      </c>
      <c r="I17" s="28">
        <f>Waipahu!Q27+Moanalua!Q27+Waialua!Q27+Kaiser!Q27+Kalani!Q27+'Pearl City'!Q27+Leilehua!Q27+Kapolei!Q27+Mililani!Q27+Campbell!Q27+Kahuku!Q27+'OIA-Campbell'!Q27+'OIA-Kahuku'!Q27+'OIA-Kapolei'!Q27+'States-Kekaulike'!Q27+'States-Punahou'!Q27+'States-Kahuku'!Q27+'States-Baldwin'!Q27</f>
        <v>3</v>
      </c>
      <c r="J17" s="28">
        <f>Waipahu!R27+Moanalua!R27+Waialua!R27+Kaiser!R27+Kalani!R27+'Pearl City'!R27+Leilehua!R27+Kapolei!R27+Mililani!R27+Campbell!R27+Kahuku!R27+'OIA-Campbell'!R27+'OIA-Kahuku'!R27+'OIA-Kapolei'!R27+'States-Kekaulike'!R27+'States-Punahou'!R27+'States-Kahuku'!R27+'States-Baldwin'!R27</f>
        <v>0</v>
      </c>
      <c r="K17" s="28">
        <f>Waipahu!S27+Moanalua!S27+Waialua!S27+Kaiser!S27+Kalani!S27+'Pearl City'!S27+Leilehua!S27+Kapolei!S27+Mililani!S27+Campbell!S27+Kahuku!S27+'OIA-Campbell'!S27+'OIA-Kahuku'!S27+'OIA-Kapolei'!S27+'States-Kekaulike'!S27+'States-Punahou'!S27+'States-Kahuku'!S27+'States-Baldwin'!S27</f>
        <v>0</v>
      </c>
      <c r="L17" s="28">
        <f>Waipahu!T27+Moanalua!T27+Waialua!T27+Kaiser!T27+Kalani!T27+'Pearl City'!T27+Leilehua!T27+Kapolei!T27+Mililani!T27+Campbell!T27+Kahuku!T27+'OIA-Campbell'!T27+'OIA-Kahuku'!T27+'OIA-Kapolei'!T27+'States-Kekaulike'!T27+'States-Punahou'!T27+'States-Kahuku'!T27+'States-Baldwin'!T27</f>
        <v>0</v>
      </c>
      <c r="M17" s="28">
        <f>Waipahu!U27+Moanalua!U27+Waialua!U27+Kaiser!U27+Kalani!U27+'Pearl City'!U27+Leilehua!U27+Kapolei!U27+Mililani!U27+Campbell!U27+Kahuku!U27+'OIA-Campbell'!U27+'OIA-Kahuku'!U27+'OIA-Kapolei'!U27+'States-Kekaulike'!U27+'States-Punahou'!U27+'States-Kahuku'!U27+'States-Baldwin'!U27</f>
        <v>5</v>
      </c>
      <c r="N17" s="28">
        <f>Waipahu!V27+Moanalua!V27+Waialua!V27+Kaiser!V27+Kalani!V27+'Pearl City'!V27+Leilehua!V27+Kapolei!V27+Mililani!V27+Campbell!V27+Kahuku!V27+'OIA-Campbell'!V27+'OIA-Kahuku'!V27+'OIA-Kapolei'!V27+'States-Kekaulike'!V27+'States-Punahou'!V27+'States-Kahuku'!V27+'States-Baldwin'!V27</f>
        <v>2</v>
      </c>
      <c r="O17" s="28">
        <f>Waipahu!W27+Moanalua!W27+Waialua!W27+Kaiser!W27+Kalani!W27+'Pearl City'!W27+Leilehua!W27+Kapolei!W27+Mililani!W27+Campbell!W27+Kahuku!W27+'OIA-Campbell'!W27+'OIA-Kahuku'!W27+'OIA-Kapolei'!W27+'States-Kekaulike'!W27+'States-Punahou'!W27+'States-Kahuku'!W27+'States-Baldwin'!W27</f>
        <v>0</v>
      </c>
      <c r="P17" s="28">
        <f>Waipahu!X27+Moanalua!X27+Waialua!X27+Kaiser!X27+Kalani!X27+'Pearl City'!X27+Leilehua!X27+Kapolei!X27+Mililani!X27+Campbell!X27+Kahuku!X27+'OIA-Campbell'!X27+'OIA-Kahuku'!X27+'OIA-Kapolei'!X27+'States-Kekaulike'!X27+'States-Punahou'!X27+'States-Kahuku'!X27+'States-Baldwin'!X27</f>
        <v>3</v>
      </c>
      <c r="Q17" s="28">
        <f>Waipahu!Y27+Moanalua!Y27+Waialua!Y27+Kaiser!Y27+Kalani!Y27+'Pearl City'!Y27+Leilehua!Y27+Kapolei!Y27+Mililani!Y27+Campbell!Y27+Kahuku!Y27+'OIA-Campbell'!Y27+'OIA-Kahuku'!Y27+'OIA-Kapolei'!Y27+'States-Kekaulike'!Y27+'States-Punahou'!Y27+'States-Kahuku'!Y27+'States-Baldwin'!Y27</f>
        <v>0</v>
      </c>
      <c r="R17" s="28">
        <f>Waipahu!Z27+Moanalua!Z27+Waialua!Z27+Kaiser!Z27+Kalani!Z27+'Pearl City'!Z27+Leilehua!Z27+Kapolei!Z27+Mililani!Z27+Campbell!Z27+Kahuku!Z27+'OIA-Campbell'!Z27+'OIA-Kahuku'!Z27+'OIA-Kapolei'!Z27+'States-Kekaulike'!Z27+'States-Punahou'!Z27+'States-Kahuku'!Z27+'States-Baldwin'!Z27</f>
        <v>2</v>
      </c>
      <c r="S17" s="28">
        <f>Waipahu!AA27+Moanalua!AA27+Waialua!AA27+Kaiser!AA27+Kalani!AA27+'Pearl City'!AA27+Leilehua!AA27+Kapolei!AA27+Mililani!AA27+Campbell!AA27+Kahuku!AA27+'OIA-Campbell'!AA27+'OIA-Kahuku'!AA27+'OIA-Kapolei'!AA27+'States-Kekaulike'!AA27+'States-Punahou'!AA27+'States-Kahuku'!AA27+'States-Baldwin'!AA27</f>
        <v>2</v>
      </c>
      <c r="T17" s="28">
        <f>Waipahu!AB27+Moanalua!AB27+Waialua!AB27+Kaiser!AB27+Kalani!AB27+'Pearl City'!AB27+Leilehua!AB27+Kapolei!AB27+Mililani!AB27+Campbell!AB27+Kahuku!AB27+'OIA-Campbell'!AB27+'OIA-Kahuku'!AB27+'OIA-Kapolei'!AB27+'States-Kekaulike'!AB27+'States-Punahou'!AB27+'States-Kahuku'!AB27+'States-Baldwin'!AB27</f>
        <v>0</v>
      </c>
      <c r="U17" s="28">
        <f>Waipahu!AC27+Moanalua!AC27+Waialua!AC27+Kaiser!AC27+Kalani!AC27+'Pearl City'!AC27+Leilehua!AC27+Kapolei!AC27+Mililani!AC27+Campbell!AC27+Kahuku!AC27+'OIA-Campbell'!AC27+'OIA-Kahuku'!AC27+'OIA-Kapolei'!AC27+'States-Kekaulike'!AC27+'States-Punahou'!AC27+'States-Kahuku'!AC27+'States-Baldwin'!AC27</f>
        <v>0</v>
      </c>
      <c r="V17" s="28">
        <f>Waipahu!AD27+Moanalua!AD27+Waialua!AD27+Kaiser!AD27+Kalani!AD27+'Pearl City'!AD27+Leilehua!AD27+Kapolei!AD27+Mililani!AD27+Campbell!AD27+Kahuku!AD27+'OIA-Campbell'!AD27+'OIA-Kahuku'!AD27+'OIA-Kapolei'!AD27+'States-Kekaulike'!AD27+'States-Punahou'!AD27+'States-Kahuku'!AD27+'States-Baldwin'!AD27</f>
        <v>1</v>
      </c>
      <c r="W17" s="28">
        <f>Waipahu!AE27+Moanalua!AE27+Waialua!AE27+Kaiser!AE27+Kalani!AE27+'Pearl City'!AE27+Leilehua!AE27+Kapolei!AE27+Mililani!AE27+Campbell!AE27+Kahuku!AE27+'OIA-Campbell'!AE27+'OIA-Kahuku'!AE27+'OIA-Kapolei'!AE27+'States-Kekaulike'!AE27+'States-Punahou'!AE27+'States-Kahuku'!AE27+'States-Baldwin'!AE27</f>
        <v>0</v>
      </c>
      <c r="X17" s="28">
        <f>Waipahu!AF27+Moanalua!AF27+Waialua!AF27+Kaiser!AF27+Kalani!AF27+'Pearl City'!AF27+Leilehua!AF27+Kapolei!AF27+Mililani!AF27+Campbell!AF27+Kahuku!AF27+'OIA-Campbell'!AF27+'OIA-Kahuku'!AF27+'OIA-Kapolei'!AF27+'States-Kekaulike'!AF27+'States-Punahou'!AF27+'States-Kahuku'!AF27+'States-Baldwin'!AF27</f>
        <v>0</v>
      </c>
      <c r="Y17" s="28">
        <f>Waipahu!AG27+Moanalua!AG27+Waialua!AG27+Kaiser!AG27+Kalani!AG27+'Pearl City'!AG27+Leilehua!AG27+Kapolei!AG27+Mililani!AG27+Campbell!AG27+Kahuku!AG27+'OIA-Campbell'!AG27+'OIA-Kahuku'!AG27+'OIA-Kapolei'!AG27+'States-Kekaulike'!AG27+'States-Punahou'!AG27+'States-Kahuku'!AG27+'States-Baldwin'!AG27</f>
        <v>2</v>
      </c>
      <c r="Z17" s="28">
        <f>Waipahu!AH27+Moanalua!AH27+Waialua!AH27+Kaiser!AH27+Kalani!AH27+'Pearl City'!AH27+Leilehua!AH27+Kapolei!AH27+Mililani!AH27+Campbell!AH27+Kahuku!AH27+'OIA-Campbell'!AH27+'OIA-Kahuku'!AH27+'OIA-Kapolei'!AH27+'States-Kekaulike'!AH27+'States-Punahou'!AH27+'States-Kahuku'!AH27+'States-Baldwin'!AH27</f>
        <v>0</v>
      </c>
      <c r="AA17" s="28">
        <f>Waipahu!AI27+Moanalua!AI27+Waialua!AI27+Kaiser!AI27+Kalani!AI27+'Pearl City'!AI27+Leilehua!AI27+Kapolei!AI27+Mililani!AI27+Campbell!AI27+Kahuku!AI27+'OIA-Campbell'!AI27+'OIA-Kahuku'!AI27+'OIA-Kapolei'!AI27+'States-Kekaulike'!AI27+'States-Punahou'!AI27+'States-Kahuku'!AI27+'States-Baldwin'!AI27</f>
        <v>0</v>
      </c>
      <c r="AB17" s="28">
        <f>Waipahu!AJ27+Moanalua!AJ27+Waialua!AJ27+Kaiser!AJ27+Kalani!AJ27+'Pearl City'!AJ27+Leilehua!AJ27+Kapolei!AJ27+Mililani!AJ27+Campbell!AJ27+Kahuku!AJ27+'OIA-Campbell'!AJ27+'OIA-Kahuku'!AJ27+'OIA-Kapolei'!AJ27+'States-Kekaulike'!AJ27+'States-Punahou'!AJ27+'States-Kahuku'!AJ27+'States-Baldwin'!AJ27</f>
        <v>2</v>
      </c>
      <c r="AC17" s="28">
        <f>Waipahu!AK27+Moanalua!AK27+Waialua!AK27+Kaiser!AK27+Kalani!AK27+'Pearl City'!AK27+Leilehua!AK27+Kapolei!AK27+Mililani!AK27+Campbell!AK27+Kahuku!AK27+'OIA-Campbell'!AK27+'OIA-Kahuku'!AK27+'OIA-Kapolei'!AK27+'States-Kekaulike'!AK27+'States-Punahou'!AK27+'States-Kahuku'!AK27+'States-Baldwin'!AK27</f>
        <v>4</v>
      </c>
      <c r="AD17" s="28">
        <f>Waipahu!AL27+Moanalua!AL27+Waialua!AL27+Kaiser!AL27+Kalani!AL27+'Pearl City'!AL27+Leilehua!AL27+Kapolei!AL27+Mililani!AL27+Campbell!AL27+Kahuku!AL27+'OIA-Campbell'!AL27+'OIA-Kahuku'!AL27+'OIA-Kapolei'!AL27+'States-Kekaulike'!AL27+'States-Punahou'!AL27+'States-Kahuku'!AL27+'States-Baldwin'!AL27</f>
        <v>0</v>
      </c>
      <c r="AE17" s="28">
        <f>Waipahu!AM27+Moanalua!AM27+Waialua!AM27+Kaiser!AM27+Kalani!AM27+'Pearl City'!AM27+Leilehua!AM27+Kapolei!AM27+Mililani!AM27+Campbell!AM27+Kahuku!AM27+'OIA-Campbell'!AM27+'OIA-Kahuku'!AM27+'OIA-Kapolei'!AM27+'States-Kekaulike'!AM27+'States-Punahou'!AM27+'States-Kahuku'!AM27+'States-Baldwin'!AM27</f>
        <v>0</v>
      </c>
      <c r="AF17" s="28">
        <f>Waipahu!AN27+Moanalua!AN27+Waialua!AN27+Kaiser!AN27+Kalani!AN27+'Pearl City'!AN27+Leilehua!AN27+Kapolei!AN27+Mililani!AN27+Campbell!AN27+Kahuku!AN27+'OIA-Campbell'!AN27+'OIA-Kahuku'!AN27+'OIA-Kapolei'!AN27+'States-Kekaulike'!AN27+'States-Punahou'!AN27+'States-Kahuku'!AN27+'States-Baldwin'!AN27</f>
        <v>2</v>
      </c>
      <c r="AG17" s="28">
        <f>Waipahu!AO27+Moanalua!AO27+Waialua!AO27+Kaiser!AO27+Kalani!AO27+'Pearl City'!AO27+Leilehua!AO27+Kapolei!AO27+Mililani!AO27+Campbell!AO27+Kahuku!AO27+'OIA-Campbell'!AO27+'OIA-Kahuku'!AO27+'OIA-Kapolei'!AO27+'States-Kekaulike'!AO27+'States-Punahou'!AO27+'States-Kahuku'!AO27+'States-Baldwin'!AO27</f>
        <v>3</v>
      </c>
      <c r="AH17" s="28">
        <f>Waipahu!AP27+Moanalua!AP27+Waialua!AP27+Kaiser!AP27+Kalani!AP27+'Pearl City'!AP27+Leilehua!AP27+Kapolei!AP27+Mililani!AP27+Campbell!AP27+Kahuku!AP27+'OIA-Campbell'!AP27+'OIA-Kahuku'!AP27+'OIA-Kapolei'!AP27+'States-Kekaulike'!AP27+'States-Punahou'!AP27+'States-Kahuku'!AP27+'States-Baldwin'!AP27</f>
        <v>0</v>
      </c>
      <c r="AI17" s="28">
        <f>Waipahu!AQ27+Moanalua!AQ27+Waialua!AQ27+Kaiser!AQ27+Kalani!AQ27+'Pearl City'!AQ27+Leilehua!AQ27+Kapolei!AQ27+Mililani!AQ27+Campbell!AQ27+Kahuku!AQ27+'OIA-Campbell'!AQ27+'OIA-Kahuku'!AQ27+'OIA-Kapolei'!AQ27+'States-Kekaulike'!AQ27+'States-Punahou'!AQ27+'States-Kahuku'!AQ27+'States-Baldwin'!AQ27</f>
        <v>0</v>
      </c>
      <c r="AJ17" s="28">
        <f>Waipahu!AR27+Moanalua!AR27+Waialua!AR27+Kaiser!AR27+Kalani!AR27+'Pearl City'!AR27+Leilehua!AR27+Kapolei!AR27+Mililani!AR27+Campbell!AR27+Kahuku!AR27+'OIA-Campbell'!AR27+'OIA-Kahuku'!AR27+'OIA-Kapolei'!AR27+'States-Kekaulike'!AR27+'States-Punahou'!AR27+'States-Kahuku'!AR27+'States-Baldwin'!AR27</f>
        <v>0</v>
      </c>
      <c r="AK17" s="28">
        <f>Waipahu!AS27+Moanalua!AS27+Waialua!AS27+Kaiser!AS27+Kalani!AS27+'Pearl City'!AS27+Leilehua!AS27+Kapolei!AS27+Mililani!AS27+Campbell!AS27+Kahuku!AS27+'OIA-Campbell'!AS27+'OIA-Kahuku'!AS27+'OIA-Kapolei'!AS27+'States-Kekaulike'!AS27+'States-Punahou'!AS27+'States-Kahuku'!AS27+'States-Baldwin'!AS27</f>
        <v>0</v>
      </c>
      <c r="AL17" s="28">
        <f>Waipahu!AT27+Moanalua!AT27+Waialua!AT27+Kaiser!AT27+Kalani!AT27+'Pearl City'!AT27+Leilehua!AT27+Kapolei!AT27+Mililani!AT27+Campbell!AT27+Kahuku!AT27+'OIA-Campbell'!AT27+'OIA-Kahuku'!AT27+'OIA-Kapolei'!AT27+'States-Kekaulike'!AT27+'States-Punahou'!AT27+'States-Kahuku'!AT27+'States-Baldwin'!AT27</f>
        <v>2</v>
      </c>
      <c r="AM17" s="28">
        <f>Waipahu!AU27+Moanalua!AU27+Waialua!AU27+Kaiser!AU27+Kalani!AU27+'Pearl City'!AU27+Leilehua!AU27+Kapolei!AU27+Mililani!AU27+Campbell!AU27+Kahuku!AU27+'OIA-Campbell'!AU27+'OIA-Kahuku'!AU27+'OIA-Kapolei'!AU27+'States-Kekaulike'!AU27+'States-Punahou'!AU27+'States-Kahuku'!AU27+'States-Baldwin'!AU27</f>
        <v>0</v>
      </c>
      <c r="AN17" s="28">
        <f>Waipahu!AV27+Moanalua!AV27+Waialua!AV27+Kaiser!AV27+Kalani!AV27+'Pearl City'!AV27+Leilehua!AV27+Kapolei!AV27+Mililani!AV27+Campbell!AV27+Kahuku!AV27+'OIA-Campbell'!AV27+'OIA-Kahuku'!AV27+'OIA-Kapolei'!AV27+'States-Kekaulike'!AV27+'States-Punahou'!AV27+'States-Kahuku'!AV27+'States-Baldwin'!AV27</f>
        <v>0</v>
      </c>
      <c r="AO17" s="28">
        <f>Waipahu!AW27+Moanalua!AW27+Waialua!AW27+Kaiser!AW27+Kalani!AW27+'Pearl City'!AW27+Leilehua!AW27+Kapolei!AW27+Mililani!AW27+Campbell!AW27+Kahuku!AW27+'OIA-Campbell'!AW27+'OIA-Kahuku'!AW27+'OIA-Kapolei'!AW27+'States-Kekaulike'!AW27+'States-Punahou'!AW27+'States-Kahuku'!AW27+'States-Baldwin'!AW27</f>
        <v>7</v>
      </c>
      <c r="AP17" s="28">
        <f>Waipahu!AX27+Moanalua!AX27+Waialua!AX27+Kaiser!AX27+Kalani!AX27+'Pearl City'!AX27+Leilehua!AX27+Kapolei!AX27+Mililani!AX27+Campbell!AX27+Kahuku!AX27+'OIA-Campbell'!AX27+'OIA-Kahuku'!AX27+'OIA-Kapolei'!AX27+'States-Kekaulike'!AX27+'States-Punahou'!AX27+'States-Kahuku'!AX27+'States-Baldwin'!AX27</f>
        <v>10</v>
      </c>
      <c r="AQ17" s="67">
        <f t="shared" si="0"/>
        <v>0.41176470588235292</v>
      </c>
      <c r="AR17" s="28">
        <f>Waipahu!AZ27+Moanalua!AZ27+Waialua!AZ27+Kaiser!AZ27+Kalani!AZ27+'Pearl City'!AZ27+Leilehua!AZ27+Kapolei!AZ27+Mililani!AZ27+Campbell!AZ27+Kahuku!AZ27+'OIA-Campbell'!AZ27+'OIA-Kahuku'!AZ27+'OIA-Kapolei'!AZ27+'States-Kekaulike'!AZ27+'States-Punahou'!AZ27+'States-Kahuku'!AZ27+'States-Baldwin'!AZ27</f>
        <v>6</v>
      </c>
      <c r="AS17" s="32">
        <v>12</v>
      </c>
    </row>
    <row r="18" spans="1:45">
      <c r="A18" s="42">
        <v>13</v>
      </c>
      <c r="B18" s="28">
        <f>Waipahu!J28+Moanalua!J28+Waialua!J28+Kaiser!J28+Kalani!J28+'Pearl City'!J28+Leilehua!J28+Kapolei!J28+Mililani!J28+Campbell!J28+Kahuku!J28+'OIA-Campbell'!J28+'OIA-Kahuku'!J28+'OIA-Kapolei'!J28+'States-Kekaulike'!J28+'States-Punahou'!J28+'States-Kahuku'!J28+'States-Baldwin'!J28</f>
        <v>0</v>
      </c>
      <c r="C18" s="28">
        <f>Waipahu!K28+Moanalua!K28+Waialua!K28+Kaiser!K28+Kalani!K28+'Pearl City'!K28+Leilehua!K28+Kapolei!K28+Mililani!K28+Campbell!K28+Kahuku!K28+'OIA-Campbell'!K28+'OIA-Kahuku'!K28+'OIA-Kapolei'!K28+'States-Kekaulike'!K28+'States-Punahou'!K28+'States-Kahuku'!K28+'States-Baldwin'!K28</f>
        <v>0</v>
      </c>
      <c r="D18" s="28">
        <f>Waipahu!L28+Moanalua!L28+Waialua!L28+Kaiser!L28+Kalani!L28+'Pearl City'!L28+Leilehua!L28+Kapolei!L28+Mililani!L28+Campbell!L28+Kahuku!L28+'OIA-Campbell'!L28+'OIA-Kahuku'!L28+'OIA-Kapolei'!L28+'States-Kekaulike'!L28+'States-Punahou'!L28+'States-Kahuku'!L28+'States-Baldwin'!L28</f>
        <v>0</v>
      </c>
      <c r="E18" s="28">
        <f>Waipahu!M28+Moanalua!M28+Waialua!M28+Kaiser!M28+Kalani!M28+'Pearl City'!M28+Leilehua!M28+Kapolei!M28+Mililani!M28+Campbell!M28+Kahuku!M28+'OIA-Campbell'!M28+'OIA-Kahuku'!M28+'OIA-Kapolei'!M28+'States-Kekaulike'!M28+'States-Punahou'!M28+'States-Kahuku'!M28+'States-Baldwin'!M28</f>
        <v>0</v>
      </c>
      <c r="F18" s="28">
        <f>Waipahu!N28+Moanalua!N28+Waialua!N28+Kaiser!N28+Kalani!N28+'Pearl City'!N28+Leilehua!N28+Kapolei!N28+Mililani!N28+Campbell!N28+Kahuku!N28+'OIA-Campbell'!N28+'OIA-Kahuku'!N28+'OIA-Kapolei'!N28+'States-Kekaulike'!N28+'States-Punahou'!N28+'States-Kahuku'!N28+'States-Baldwin'!N28</f>
        <v>0</v>
      </c>
      <c r="G18" s="28">
        <f>Waipahu!O28+Moanalua!O28+Waialua!O28+Kaiser!O28+Kalani!O28+'Pearl City'!O28+Leilehua!O28+Kapolei!O28+Mililani!O28+Campbell!O28+Kahuku!O28+'OIA-Campbell'!O28+'OIA-Kahuku'!O28+'OIA-Kapolei'!O28+'States-Kekaulike'!O28+'States-Punahou'!O28+'States-Kahuku'!O28+'States-Baldwin'!O28</f>
        <v>0</v>
      </c>
      <c r="H18" s="28">
        <f>Waipahu!P28+Moanalua!P28+Waialua!P28+Kaiser!P28+Kalani!P28+'Pearl City'!P28+Leilehua!P28+Kapolei!P28+Mililani!P28+Campbell!P28+Kahuku!P28+'OIA-Campbell'!P28+'OIA-Kahuku'!P28+'OIA-Kapolei'!P28+'States-Kekaulike'!P28+'States-Punahou'!P28+'States-Kahuku'!P28+'States-Baldwin'!P28</f>
        <v>0</v>
      </c>
      <c r="I18" s="28">
        <f>Waipahu!Q28+Moanalua!Q28+Waialua!Q28+Kaiser!Q28+Kalani!Q28+'Pearl City'!Q28+Leilehua!Q28+Kapolei!Q28+Mililani!Q28+Campbell!Q28+Kahuku!Q28+'OIA-Campbell'!Q28+'OIA-Kahuku'!Q28+'OIA-Kapolei'!Q28+'States-Kekaulike'!Q28+'States-Punahou'!Q28+'States-Kahuku'!Q28+'States-Baldwin'!Q28</f>
        <v>0</v>
      </c>
      <c r="J18" s="28">
        <f>Waipahu!R28+Moanalua!R28+Waialua!R28+Kaiser!R28+Kalani!R28+'Pearl City'!R28+Leilehua!R28+Kapolei!R28+Mililani!R28+Campbell!R28+Kahuku!R28+'OIA-Campbell'!R28+'OIA-Kahuku'!R28+'OIA-Kapolei'!R28+'States-Kekaulike'!R28+'States-Punahou'!R28+'States-Kahuku'!R28+'States-Baldwin'!R28</f>
        <v>2</v>
      </c>
      <c r="K18" s="28">
        <f>Waipahu!S28+Moanalua!S28+Waialua!S28+Kaiser!S28+Kalani!S28+'Pearl City'!S28+Leilehua!S28+Kapolei!S28+Mililani!S28+Campbell!S28+Kahuku!S28+'OIA-Campbell'!S28+'OIA-Kahuku'!S28+'OIA-Kapolei'!S28+'States-Kekaulike'!S28+'States-Punahou'!S28+'States-Kahuku'!S28+'States-Baldwin'!S28</f>
        <v>0</v>
      </c>
      <c r="L18" s="28">
        <f>Waipahu!T28+Moanalua!T28+Waialua!T28+Kaiser!T28+Kalani!T28+'Pearl City'!T28+Leilehua!T28+Kapolei!T28+Mililani!T28+Campbell!T28+Kahuku!T28+'OIA-Campbell'!T28+'OIA-Kahuku'!T28+'OIA-Kapolei'!T28+'States-Kekaulike'!T28+'States-Punahou'!T28+'States-Kahuku'!T28+'States-Baldwin'!T28</f>
        <v>0</v>
      </c>
      <c r="M18" s="28">
        <f>Waipahu!U28+Moanalua!U28+Waialua!U28+Kaiser!U28+Kalani!U28+'Pearl City'!U28+Leilehua!U28+Kapolei!U28+Mililani!U28+Campbell!U28+Kahuku!U28+'OIA-Campbell'!U28+'OIA-Kahuku'!U28+'OIA-Kapolei'!U28+'States-Kekaulike'!U28+'States-Punahou'!U28+'States-Kahuku'!U28+'States-Baldwin'!U28</f>
        <v>2</v>
      </c>
      <c r="N18" s="28">
        <f>Waipahu!V28+Moanalua!V28+Waialua!V28+Kaiser!V28+Kalani!V28+'Pearl City'!V28+Leilehua!V28+Kapolei!V28+Mililani!V28+Campbell!V28+Kahuku!V28+'OIA-Campbell'!V28+'OIA-Kahuku'!V28+'OIA-Kapolei'!V28+'States-Kekaulike'!V28+'States-Punahou'!V28+'States-Kahuku'!V28+'States-Baldwin'!V28</f>
        <v>1</v>
      </c>
      <c r="O18" s="28">
        <f>Waipahu!W28+Moanalua!W28+Waialua!W28+Kaiser!W28+Kalani!W28+'Pearl City'!W28+Leilehua!W28+Kapolei!W28+Mililani!W28+Campbell!W28+Kahuku!W28+'OIA-Campbell'!W28+'OIA-Kahuku'!W28+'OIA-Kapolei'!W28+'States-Kekaulike'!W28+'States-Punahou'!W28+'States-Kahuku'!W28+'States-Baldwin'!W28</f>
        <v>0</v>
      </c>
      <c r="P18" s="28">
        <f>Waipahu!X28+Moanalua!X28+Waialua!X28+Kaiser!X28+Kalani!X28+'Pearl City'!X28+Leilehua!X28+Kapolei!X28+Mililani!X28+Campbell!X28+Kahuku!X28+'OIA-Campbell'!X28+'OIA-Kahuku'!X28+'OIA-Kapolei'!X28+'States-Kekaulike'!X28+'States-Punahou'!X28+'States-Kahuku'!X28+'States-Baldwin'!X28</f>
        <v>1</v>
      </c>
      <c r="Q18" s="28">
        <f>Waipahu!Y28+Moanalua!Y28+Waialua!Y28+Kaiser!Y28+Kalani!Y28+'Pearl City'!Y28+Leilehua!Y28+Kapolei!Y28+Mililani!Y28+Campbell!Y28+Kahuku!Y28+'OIA-Campbell'!Y28+'OIA-Kahuku'!Y28+'OIA-Kapolei'!Y28+'States-Kekaulike'!Y28+'States-Punahou'!Y28+'States-Kahuku'!Y28+'States-Baldwin'!Y28</f>
        <v>0</v>
      </c>
      <c r="R18" s="28">
        <f>Waipahu!Z28+Moanalua!Z28+Waialua!Z28+Kaiser!Z28+Kalani!Z28+'Pearl City'!Z28+Leilehua!Z28+Kapolei!Z28+Mililani!Z28+Campbell!Z28+Kahuku!Z28+'OIA-Campbell'!Z28+'OIA-Kahuku'!Z28+'OIA-Kapolei'!Z28+'States-Kekaulike'!Z28+'States-Punahou'!Z28+'States-Kahuku'!Z28+'States-Baldwin'!Z28</f>
        <v>2</v>
      </c>
      <c r="S18" s="28">
        <f>Waipahu!AA28+Moanalua!AA28+Waialua!AA28+Kaiser!AA28+Kalani!AA28+'Pearl City'!AA28+Leilehua!AA28+Kapolei!AA28+Mililani!AA28+Campbell!AA28+Kahuku!AA28+'OIA-Campbell'!AA28+'OIA-Kahuku'!AA28+'OIA-Kapolei'!AA28+'States-Kekaulike'!AA28+'States-Punahou'!AA28+'States-Kahuku'!AA28+'States-Baldwin'!AA28</f>
        <v>2</v>
      </c>
      <c r="T18" s="28">
        <f>Waipahu!AB28+Moanalua!AB28+Waialua!AB28+Kaiser!AB28+Kalani!AB28+'Pearl City'!AB28+Leilehua!AB28+Kapolei!AB28+Mililani!AB28+Campbell!AB28+Kahuku!AB28+'OIA-Campbell'!AB28+'OIA-Kahuku'!AB28+'OIA-Kapolei'!AB28+'States-Kekaulike'!AB28+'States-Punahou'!AB28+'States-Kahuku'!AB28+'States-Baldwin'!AB28</f>
        <v>0</v>
      </c>
      <c r="U18" s="28">
        <f>Waipahu!AC28+Moanalua!AC28+Waialua!AC28+Kaiser!AC28+Kalani!AC28+'Pearl City'!AC28+Leilehua!AC28+Kapolei!AC28+Mililani!AC28+Campbell!AC28+Kahuku!AC28+'OIA-Campbell'!AC28+'OIA-Kahuku'!AC28+'OIA-Kapolei'!AC28+'States-Kekaulike'!AC28+'States-Punahou'!AC28+'States-Kahuku'!AC28+'States-Baldwin'!AC28</f>
        <v>0</v>
      </c>
      <c r="V18" s="28">
        <f>Waipahu!AD28+Moanalua!AD28+Waialua!AD28+Kaiser!AD28+Kalani!AD28+'Pearl City'!AD28+Leilehua!AD28+Kapolei!AD28+Mililani!AD28+Campbell!AD28+Kahuku!AD28+'OIA-Campbell'!AD28+'OIA-Kahuku'!AD28+'OIA-Kapolei'!AD28+'States-Kekaulike'!AD28+'States-Punahou'!AD28+'States-Kahuku'!AD28+'States-Baldwin'!AD28</f>
        <v>0</v>
      </c>
      <c r="W18" s="28">
        <f>Waipahu!AE28+Moanalua!AE28+Waialua!AE28+Kaiser!AE28+Kalani!AE28+'Pearl City'!AE28+Leilehua!AE28+Kapolei!AE28+Mililani!AE28+Campbell!AE28+Kahuku!AE28+'OIA-Campbell'!AE28+'OIA-Kahuku'!AE28+'OIA-Kapolei'!AE28+'States-Kekaulike'!AE28+'States-Punahou'!AE28+'States-Kahuku'!AE28+'States-Baldwin'!AE28</f>
        <v>0</v>
      </c>
      <c r="X18" s="28">
        <f>Waipahu!AF28+Moanalua!AF28+Waialua!AF28+Kaiser!AF28+Kalani!AF28+'Pearl City'!AF28+Leilehua!AF28+Kapolei!AF28+Mililani!AF28+Campbell!AF28+Kahuku!AF28+'OIA-Campbell'!AF28+'OIA-Kahuku'!AF28+'OIA-Kapolei'!AF28+'States-Kekaulike'!AF28+'States-Punahou'!AF28+'States-Kahuku'!AF28+'States-Baldwin'!AF28</f>
        <v>0</v>
      </c>
      <c r="Y18" s="28">
        <f>Waipahu!AG28+Moanalua!AG28+Waialua!AG28+Kaiser!AG28+Kalani!AG28+'Pearl City'!AG28+Leilehua!AG28+Kapolei!AG28+Mililani!AG28+Campbell!AG28+Kahuku!AG28+'OIA-Campbell'!AG28+'OIA-Kahuku'!AG28+'OIA-Kapolei'!AG28+'States-Kekaulike'!AG28+'States-Punahou'!AG28+'States-Kahuku'!AG28+'States-Baldwin'!AG28</f>
        <v>1</v>
      </c>
      <c r="Z18" s="28">
        <f>Waipahu!AH28+Moanalua!AH28+Waialua!AH28+Kaiser!AH28+Kalani!AH28+'Pearl City'!AH28+Leilehua!AH28+Kapolei!AH28+Mililani!AH28+Campbell!AH28+Kahuku!AH28+'OIA-Campbell'!AH28+'OIA-Kahuku'!AH28+'OIA-Kapolei'!AH28+'States-Kekaulike'!AH28+'States-Punahou'!AH28+'States-Kahuku'!AH28+'States-Baldwin'!AH28</f>
        <v>0</v>
      </c>
      <c r="AA18" s="28">
        <f>Waipahu!AI28+Moanalua!AI28+Waialua!AI28+Kaiser!AI28+Kalani!AI28+'Pearl City'!AI28+Leilehua!AI28+Kapolei!AI28+Mililani!AI28+Campbell!AI28+Kahuku!AI28+'OIA-Campbell'!AI28+'OIA-Kahuku'!AI28+'OIA-Kapolei'!AI28+'States-Kekaulike'!AI28+'States-Punahou'!AI28+'States-Kahuku'!AI28+'States-Baldwin'!AI28</f>
        <v>2</v>
      </c>
      <c r="AB18" s="28">
        <f>Waipahu!AJ28+Moanalua!AJ28+Waialua!AJ28+Kaiser!AJ28+Kalani!AJ28+'Pearl City'!AJ28+Leilehua!AJ28+Kapolei!AJ28+Mililani!AJ28+Campbell!AJ28+Kahuku!AJ28+'OIA-Campbell'!AJ28+'OIA-Kahuku'!AJ28+'OIA-Kapolei'!AJ28+'States-Kekaulike'!AJ28+'States-Punahou'!AJ28+'States-Kahuku'!AJ28+'States-Baldwin'!AJ28</f>
        <v>1</v>
      </c>
      <c r="AC18" s="28">
        <f>Waipahu!AK28+Moanalua!AK28+Waialua!AK28+Kaiser!AK28+Kalani!AK28+'Pearl City'!AK28+Leilehua!AK28+Kapolei!AK28+Mililani!AK28+Campbell!AK28+Kahuku!AK28+'OIA-Campbell'!AK28+'OIA-Kahuku'!AK28+'OIA-Kapolei'!AK28+'States-Kekaulike'!AK28+'States-Punahou'!AK28+'States-Kahuku'!AK28+'States-Baldwin'!AK28</f>
        <v>10</v>
      </c>
      <c r="AD18" s="28">
        <f>Waipahu!AL28+Moanalua!AL28+Waialua!AL28+Kaiser!AL28+Kalani!AL28+'Pearl City'!AL28+Leilehua!AL28+Kapolei!AL28+Mililani!AL28+Campbell!AL28+Kahuku!AL28+'OIA-Campbell'!AL28+'OIA-Kahuku'!AL28+'OIA-Kapolei'!AL28+'States-Kekaulike'!AL28+'States-Punahou'!AL28+'States-Kahuku'!AL28+'States-Baldwin'!AL28</f>
        <v>0</v>
      </c>
      <c r="AE18" s="28">
        <f>Waipahu!AM28+Moanalua!AM28+Waialua!AM28+Kaiser!AM28+Kalani!AM28+'Pearl City'!AM28+Leilehua!AM28+Kapolei!AM28+Mililani!AM28+Campbell!AM28+Kahuku!AM28+'OIA-Campbell'!AM28+'OIA-Kahuku'!AM28+'OIA-Kapolei'!AM28+'States-Kekaulike'!AM28+'States-Punahou'!AM28+'States-Kahuku'!AM28+'States-Baldwin'!AM28</f>
        <v>0</v>
      </c>
      <c r="AF18" s="28">
        <f>Waipahu!AN28+Moanalua!AN28+Waialua!AN28+Kaiser!AN28+Kalani!AN28+'Pearl City'!AN28+Leilehua!AN28+Kapolei!AN28+Mililani!AN28+Campbell!AN28+Kahuku!AN28+'OIA-Campbell'!AN28+'OIA-Kahuku'!AN28+'OIA-Kapolei'!AN28+'States-Kekaulike'!AN28+'States-Punahou'!AN28+'States-Kahuku'!AN28+'States-Baldwin'!AN28</f>
        <v>5</v>
      </c>
      <c r="AG18" s="28">
        <f>Waipahu!AO28+Moanalua!AO28+Waialua!AO28+Kaiser!AO28+Kalani!AO28+'Pearl City'!AO28+Leilehua!AO28+Kapolei!AO28+Mililani!AO28+Campbell!AO28+Kahuku!AO28+'OIA-Campbell'!AO28+'OIA-Kahuku'!AO28+'OIA-Kapolei'!AO28+'States-Kekaulike'!AO28+'States-Punahou'!AO28+'States-Kahuku'!AO28+'States-Baldwin'!AO28</f>
        <v>0</v>
      </c>
      <c r="AH18" s="28">
        <f>Waipahu!AP28+Moanalua!AP28+Waialua!AP28+Kaiser!AP28+Kalani!AP28+'Pearl City'!AP28+Leilehua!AP28+Kapolei!AP28+Mililani!AP28+Campbell!AP28+Kahuku!AP28+'OIA-Campbell'!AP28+'OIA-Kahuku'!AP28+'OIA-Kapolei'!AP28+'States-Kekaulike'!AP28+'States-Punahou'!AP28+'States-Kahuku'!AP28+'States-Baldwin'!AP28</f>
        <v>0</v>
      </c>
      <c r="AI18" s="28">
        <f>Waipahu!AQ28+Moanalua!AQ28+Waialua!AQ28+Kaiser!AQ28+Kalani!AQ28+'Pearl City'!AQ28+Leilehua!AQ28+Kapolei!AQ28+Mililani!AQ28+Campbell!AQ28+Kahuku!AQ28+'OIA-Campbell'!AQ28+'OIA-Kahuku'!AQ28+'OIA-Kapolei'!AQ28+'States-Kekaulike'!AQ28+'States-Punahou'!AQ28+'States-Kahuku'!AQ28+'States-Baldwin'!AQ28</f>
        <v>0</v>
      </c>
      <c r="AJ18" s="28">
        <f>Waipahu!AR28+Moanalua!AR28+Waialua!AR28+Kaiser!AR28+Kalani!AR28+'Pearl City'!AR28+Leilehua!AR28+Kapolei!AR28+Mililani!AR28+Campbell!AR28+Kahuku!AR28+'OIA-Campbell'!AR28+'OIA-Kahuku'!AR28+'OIA-Kapolei'!AR28+'States-Kekaulike'!AR28+'States-Punahou'!AR28+'States-Kahuku'!AR28+'States-Baldwin'!AR28</f>
        <v>0</v>
      </c>
      <c r="AK18" s="28">
        <f>Waipahu!AS28+Moanalua!AS28+Waialua!AS28+Kaiser!AS28+Kalani!AS28+'Pearl City'!AS28+Leilehua!AS28+Kapolei!AS28+Mililani!AS28+Campbell!AS28+Kahuku!AS28+'OIA-Campbell'!AS28+'OIA-Kahuku'!AS28+'OIA-Kapolei'!AS28+'States-Kekaulike'!AS28+'States-Punahou'!AS28+'States-Kahuku'!AS28+'States-Baldwin'!AS28</f>
        <v>0</v>
      </c>
      <c r="AL18" s="28">
        <f>Waipahu!AT28+Moanalua!AT28+Waialua!AT28+Kaiser!AT28+Kalani!AT28+'Pearl City'!AT28+Leilehua!AT28+Kapolei!AT28+Mililani!AT28+Campbell!AT28+Kahuku!AT28+'OIA-Campbell'!AT28+'OIA-Kahuku'!AT28+'OIA-Kapolei'!AT28+'States-Kekaulike'!AT28+'States-Punahou'!AT28+'States-Kahuku'!AT28+'States-Baldwin'!AT28</f>
        <v>1</v>
      </c>
      <c r="AM18" s="28">
        <f>Waipahu!AU28+Moanalua!AU28+Waialua!AU28+Kaiser!AU28+Kalani!AU28+'Pearl City'!AU28+Leilehua!AU28+Kapolei!AU28+Mililani!AU28+Campbell!AU28+Kahuku!AU28+'OIA-Campbell'!AU28+'OIA-Kahuku'!AU28+'OIA-Kapolei'!AU28+'States-Kekaulike'!AU28+'States-Punahou'!AU28+'States-Kahuku'!AU28+'States-Baldwin'!AU28</f>
        <v>1</v>
      </c>
      <c r="AN18" s="28">
        <f>Waipahu!AV28+Moanalua!AV28+Waialua!AV28+Kaiser!AV28+Kalani!AV28+'Pearl City'!AV28+Leilehua!AV28+Kapolei!AV28+Mililani!AV28+Campbell!AV28+Kahuku!AV28+'OIA-Campbell'!AV28+'OIA-Kahuku'!AV28+'OIA-Kapolei'!AV28+'States-Kekaulike'!AV28+'States-Punahou'!AV28+'States-Kahuku'!AV28+'States-Baldwin'!AV28</f>
        <v>0</v>
      </c>
      <c r="AO18" s="28">
        <f>Waipahu!AW28+Moanalua!AW28+Waialua!AW28+Kaiser!AW28+Kalani!AW28+'Pearl City'!AW28+Leilehua!AW28+Kapolei!AW28+Mililani!AW28+Campbell!AW28+Kahuku!AW28+'OIA-Campbell'!AW28+'OIA-Kahuku'!AW28+'OIA-Kapolei'!AW28+'States-Kekaulike'!AW28+'States-Punahou'!AW28+'States-Kahuku'!AW28+'States-Baldwin'!AW28</f>
        <v>0</v>
      </c>
      <c r="AP18" s="28">
        <f>Waipahu!AX28+Moanalua!AX28+Waialua!AX28+Kaiser!AX28+Kalani!AX28+'Pearl City'!AX28+Leilehua!AX28+Kapolei!AX28+Mililani!AX28+Campbell!AX28+Kahuku!AX28+'OIA-Campbell'!AX28+'OIA-Kahuku'!AX28+'OIA-Kapolei'!AX28+'States-Kekaulike'!AX28+'States-Punahou'!AX28+'States-Kahuku'!AX28+'States-Baldwin'!AX28</f>
        <v>5</v>
      </c>
      <c r="AQ18" s="67">
        <f t="shared" si="0"/>
        <v>0</v>
      </c>
      <c r="AR18" s="28">
        <f>Waipahu!AZ28+Moanalua!AZ28+Waialua!AZ28+Kaiser!AZ28+Kalani!AZ28+'Pearl City'!AZ28+Leilehua!AZ28+Kapolei!AZ28+Mililani!AZ28+Campbell!AZ28+Kahuku!AZ28+'OIA-Campbell'!AZ28+'OIA-Kahuku'!AZ28+'OIA-Kapolei'!AZ28+'States-Kekaulike'!AZ28+'States-Punahou'!AZ28+'States-Kahuku'!AZ28+'States-Baldwin'!AZ28</f>
        <v>1</v>
      </c>
      <c r="AS18" s="32">
        <v>13</v>
      </c>
    </row>
    <row r="19" spans="1:45">
      <c r="A19" s="39">
        <v>14</v>
      </c>
      <c r="B19" s="136">
        <f>Waipahu!J29+Moanalua!J29+Waialua!J29+Kaiser!J29+Kalani!J29+'Pearl City'!J29+Leilehua!J29+Kapolei!J29+Mililani!J29+Campbell!J29+Kahuku!J29+'OIA-Campbell'!J29+'OIA-Kahuku'!J29+'OIA-Kapolei'!J29+'States-Kekaulike'!J29+'States-Punahou'!J29+'States-Kahuku'!J29+'States-Baldwin'!J29</f>
        <v>0</v>
      </c>
      <c r="C19" s="136">
        <f>Waipahu!K29+Moanalua!K29+Waialua!K29+Kaiser!K29+Kalani!K29+'Pearl City'!K29+Leilehua!K29+Kapolei!K29+Mililani!K29+Campbell!K29+Kahuku!K29+'OIA-Campbell'!K29+'OIA-Kahuku'!K29+'OIA-Kapolei'!K29+'States-Kekaulike'!K29+'States-Punahou'!K29+'States-Kahuku'!K29+'States-Baldwin'!K29</f>
        <v>0</v>
      </c>
      <c r="D19" s="136">
        <f>Waipahu!L29+Moanalua!L29+Waialua!L29+Kaiser!L29+Kalani!L29+'Pearl City'!L29+Leilehua!L29+Kapolei!L29+Mililani!L29+Campbell!L29+Kahuku!L29+'OIA-Campbell'!L29+'OIA-Kahuku'!L29+'OIA-Kapolei'!L29+'States-Kekaulike'!L29+'States-Punahou'!L29+'States-Kahuku'!L29+'States-Baldwin'!L29</f>
        <v>0</v>
      </c>
      <c r="E19" s="136">
        <f>Waipahu!M29+Moanalua!M29+Waialua!M29+Kaiser!M29+Kalani!M29+'Pearl City'!M29+Leilehua!M29+Kapolei!M29+Mililani!M29+Campbell!M29+Kahuku!M29+'OIA-Campbell'!M29+'OIA-Kahuku'!M29+'OIA-Kapolei'!M29+'States-Kekaulike'!M29+'States-Punahou'!M29+'States-Kahuku'!M29+'States-Baldwin'!M29</f>
        <v>0</v>
      </c>
      <c r="F19" s="136">
        <f>Waipahu!N29+Moanalua!N29+Waialua!N29+Kaiser!N29+Kalani!N29+'Pearl City'!N29+Leilehua!N29+Kapolei!N29+Mililani!N29+Campbell!N29+Kahuku!N29+'OIA-Campbell'!N29+'OIA-Kahuku'!N29+'OIA-Kapolei'!N29+'States-Kekaulike'!N29+'States-Punahou'!N29+'States-Kahuku'!N29+'States-Baldwin'!N29</f>
        <v>0</v>
      </c>
      <c r="G19" s="136">
        <f>Waipahu!O29+Moanalua!O29+Waialua!O29+Kaiser!O29+Kalani!O29+'Pearl City'!O29+Leilehua!O29+Kapolei!O29+Mililani!O29+Campbell!O29+Kahuku!O29+'OIA-Campbell'!O29+'OIA-Kahuku'!O29+'OIA-Kapolei'!O29+'States-Kekaulike'!O29+'States-Punahou'!O29+'States-Kahuku'!O29+'States-Baldwin'!O29</f>
        <v>0</v>
      </c>
      <c r="H19" s="136">
        <f>Waipahu!P29+Moanalua!P29+Waialua!P29+Kaiser!P29+Kalani!P29+'Pearl City'!P29+Leilehua!P29+Kapolei!P29+Mililani!P29+Campbell!P29+Kahuku!P29+'OIA-Campbell'!P29+'OIA-Kahuku'!P29+'OIA-Kapolei'!P29+'States-Kekaulike'!P29+'States-Punahou'!P29+'States-Kahuku'!P29+'States-Baldwin'!P29</f>
        <v>0</v>
      </c>
      <c r="I19" s="136">
        <f>Waipahu!Q29+Moanalua!Q29+Waialua!Q29+Kaiser!Q29+Kalani!Q29+'Pearl City'!Q29+Leilehua!Q29+Kapolei!Q29+Mililani!Q29+Campbell!Q29+Kahuku!Q29+'OIA-Campbell'!Q29+'OIA-Kahuku'!Q29+'OIA-Kapolei'!Q29+'States-Kekaulike'!Q29+'States-Punahou'!Q29+'States-Kahuku'!Q29+'States-Baldwin'!Q29</f>
        <v>1</v>
      </c>
      <c r="J19" s="136">
        <f>Waipahu!R29+Moanalua!R29+Waialua!R29+Kaiser!R29+Kalani!R29+'Pearl City'!R29+Leilehua!R29+Kapolei!R29+Mililani!R29+Campbell!R29+Kahuku!R29+'OIA-Campbell'!R29+'OIA-Kahuku'!R29+'OIA-Kapolei'!R29+'States-Kekaulike'!R29+'States-Punahou'!R29+'States-Kahuku'!R29+'States-Baldwin'!R29</f>
        <v>0</v>
      </c>
      <c r="K19" s="136">
        <f>Waipahu!S29+Moanalua!S29+Waialua!S29+Kaiser!S29+Kalani!S29+'Pearl City'!S29+Leilehua!S29+Kapolei!S29+Mililani!S29+Campbell!S29+Kahuku!S29+'OIA-Campbell'!S29+'OIA-Kahuku'!S29+'OIA-Kapolei'!S29+'States-Kekaulike'!S29+'States-Punahou'!S29+'States-Kahuku'!S29+'States-Baldwin'!S29</f>
        <v>0</v>
      </c>
      <c r="L19" s="136">
        <f>Waipahu!T29+Moanalua!T29+Waialua!T29+Kaiser!T29+Kalani!T29+'Pearl City'!T29+Leilehua!T29+Kapolei!T29+Mililani!T29+Campbell!T29+Kahuku!T29+'OIA-Campbell'!T29+'OIA-Kahuku'!T29+'OIA-Kapolei'!T29+'States-Kekaulike'!T29+'States-Punahou'!T29+'States-Kahuku'!T29+'States-Baldwin'!T29</f>
        <v>0</v>
      </c>
      <c r="M19" s="136">
        <f>Waipahu!U29+Moanalua!U29+Waialua!U29+Kaiser!U29+Kalani!U29+'Pearl City'!U29+Leilehua!U29+Kapolei!U29+Mililani!U29+Campbell!U29+Kahuku!U29+'OIA-Campbell'!U29+'OIA-Kahuku'!U29+'OIA-Kapolei'!U29+'States-Kekaulike'!U29+'States-Punahou'!U29+'States-Kahuku'!U29+'States-Baldwin'!U29</f>
        <v>1</v>
      </c>
      <c r="N19" s="136">
        <f>Waipahu!V29+Moanalua!V29+Waialua!V29+Kaiser!V29+Kalani!V29+'Pearl City'!V29+Leilehua!V29+Kapolei!V29+Mililani!V29+Campbell!V29+Kahuku!V29+'OIA-Campbell'!V29+'OIA-Kahuku'!V29+'OIA-Kapolei'!V29+'States-Kekaulike'!V29+'States-Punahou'!V29+'States-Kahuku'!V29+'States-Baldwin'!V29</f>
        <v>2</v>
      </c>
      <c r="O19" s="136">
        <f>Waipahu!W29+Moanalua!W29+Waialua!W29+Kaiser!W29+Kalani!W29+'Pearl City'!W29+Leilehua!W29+Kapolei!W29+Mililani!W29+Campbell!W29+Kahuku!W29+'OIA-Campbell'!W29+'OIA-Kahuku'!W29+'OIA-Kapolei'!W29+'States-Kekaulike'!W29+'States-Punahou'!W29+'States-Kahuku'!W29+'States-Baldwin'!W29</f>
        <v>0</v>
      </c>
      <c r="P19" s="136">
        <f>Waipahu!X29+Moanalua!X29+Waialua!X29+Kaiser!X29+Kalani!X29+'Pearl City'!X29+Leilehua!X29+Kapolei!X29+Mililani!X29+Campbell!X29+Kahuku!X29+'OIA-Campbell'!X29+'OIA-Kahuku'!X29+'OIA-Kapolei'!X29+'States-Kekaulike'!X29+'States-Punahou'!X29+'States-Kahuku'!X29+'States-Baldwin'!X29</f>
        <v>2</v>
      </c>
      <c r="Q19" s="136">
        <f>Waipahu!Y29+Moanalua!Y29+Waialua!Y29+Kaiser!Y29+Kalani!Y29+'Pearl City'!Y29+Leilehua!Y29+Kapolei!Y29+Mililani!Y29+Campbell!Y29+Kahuku!Y29+'OIA-Campbell'!Y29+'OIA-Kahuku'!Y29+'OIA-Kapolei'!Y29+'States-Kekaulike'!Y29+'States-Punahou'!Y29+'States-Kahuku'!Y29+'States-Baldwin'!Y29</f>
        <v>0</v>
      </c>
      <c r="R19" s="136">
        <f>Waipahu!Z29+Moanalua!Z29+Waialua!Z29+Kaiser!Z29+Kalani!Z29+'Pearl City'!Z29+Leilehua!Z29+Kapolei!Z29+Mililani!Z29+Campbell!Z29+Kahuku!Z29+'OIA-Campbell'!Z29+'OIA-Kahuku'!Z29+'OIA-Kapolei'!Z29+'States-Kekaulike'!Z29+'States-Punahou'!Z29+'States-Kahuku'!Z29+'States-Baldwin'!Z29</f>
        <v>0</v>
      </c>
      <c r="S19" s="136">
        <f>Waipahu!AA29+Moanalua!AA29+Waialua!AA29+Kaiser!AA29+Kalani!AA29+'Pearl City'!AA29+Leilehua!AA29+Kapolei!AA29+Mililani!AA29+Campbell!AA29+Kahuku!AA29+'OIA-Campbell'!AA29+'OIA-Kahuku'!AA29+'OIA-Kapolei'!AA29+'States-Kekaulike'!AA29+'States-Punahou'!AA29+'States-Kahuku'!AA29+'States-Baldwin'!AA29</f>
        <v>0</v>
      </c>
      <c r="T19" s="136">
        <f>Waipahu!AB29+Moanalua!AB29+Waialua!AB29+Kaiser!AB29+Kalani!AB29+'Pearl City'!AB29+Leilehua!AB29+Kapolei!AB29+Mililani!AB29+Campbell!AB29+Kahuku!AB29+'OIA-Campbell'!AB29+'OIA-Kahuku'!AB29+'OIA-Kapolei'!AB29+'States-Kekaulike'!AB29+'States-Punahou'!AB29+'States-Kahuku'!AB29+'States-Baldwin'!AB29</f>
        <v>0</v>
      </c>
      <c r="U19" s="136">
        <f>Waipahu!AC29+Moanalua!AC29+Waialua!AC29+Kaiser!AC29+Kalani!AC29+'Pearl City'!AC29+Leilehua!AC29+Kapolei!AC29+Mililani!AC29+Campbell!AC29+Kahuku!AC29+'OIA-Campbell'!AC29+'OIA-Kahuku'!AC29+'OIA-Kapolei'!AC29+'States-Kekaulike'!AC29+'States-Punahou'!AC29+'States-Kahuku'!AC29+'States-Baldwin'!AC29</f>
        <v>0</v>
      </c>
      <c r="V19" s="136">
        <f>Waipahu!AD29+Moanalua!AD29+Waialua!AD29+Kaiser!AD29+Kalani!AD29+'Pearl City'!AD29+Leilehua!AD29+Kapolei!AD29+Mililani!AD29+Campbell!AD29+Kahuku!AD29+'OIA-Campbell'!AD29+'OIA-Kahuku'!AD29+'OIA-Kapolei'!AD29+'States-Kekaulike'!AD29+'States-Punahou'!AD29+'States-Kahuku'!AD29+'States-Baldwin'!AD29</f>
        <v>0</v>
      </c>
      <c r="W19" s="136">
        <f>Waipahu!AE29+Moanalua!AE29+Waialua!AE29+Kaiser!AE29+Kalani!AE29+'Pearl City'!AE29+Leilehua!AE29+Kapolei!AE29+Mililani!AE29+Campbell!AE29+Kahuku!AE29+'OIA-Campbell'!AE29+'OIA-Kahuku'!AE29+'OIA-Kapolei'!AE29+'States-Kekaulike'!AE29+'States-Punahou'!AE29+'States-Kahuku'!AE29+'States-Baldwin'!AE29</f>
        <v>0</v>
      </c>
      <c r="X19" s="136">
        <f>Waipahu!AF29+Moanalua!AF29+Waialua!AF29+Kaiser!AF29+Kalani!AF29+'Pearl City'!AF29+Leilehua!AF29+Kapolei!AF29+Mililani!AF29+Campbell!AF29+Kahuku!AF29+'OIA-Campbell'!AF29+'OIA-Kahuku'!AF29+'OIA-Kapolei'!AF29+'States-Kekaulike'!AF29+'States-Punahou'!AF29+'States-Kahuku'!AF29+'States-Baldwin'!AF29</f>
        <v>0</v>
      </c>
      <c r="Y19" s="136">
        <f>Waipahu!AG29+Moanalua!AG29+Waialua!AG29+Kaiser!AG29+Kalani!AG29+'Pearl City'!AG29+Leilehua!AG29+Kapolei!AG29+Mililani!AG29+Campbell!AG29+Kahuku!AG29+'OIA-Campbell'!AG29+'OIA-Kahuku'!AG29+'OIA-Kapolei'!AG29+'States-Kekaulike'!AG29+'States-Punahou'!AG29+'States-Kahuku'!AG29+'States-Baldwin'!AG29</f>
        <v>1</v>
      </c>
      <c r="Z19" s="136">
        <f>Waipahu!AH29+Moanalua!AH29+Waialua!AH29+Kaiser!AH29+Kalani!AH29+'Pearl City'!AH29+Leilehua!AH29+Kapolei!AH29+Mililani!AH29+Campbell!AH29+Kahuku!AH29+'OIA-Campbell'!AH29+'OIA-Kahuku'!AH29+'OIA-Kapolei'!AH29+'States-Kekaulike'!AH29+'States-Punahou'!AH29+'States-Kahuku'!AH29+'States-Baldwin'!AH29</f>
        <v>0</v>
      </c>
      <c r="AA19" s="136">
        <f>Waipahu!AI29+Moanalua!AI29+Waialua!AI29+Kaiser!AI29+Kalani!AI29+'Pearl City'!AI29+Leilehua!AI29+Kapolei!AI29+Mililani!AI29+Campbell!AI29+Kahuku!AI29+'OIA-Campbell'!AI29+'OIA-Kahuku'!AI29+'OIA-Kapolei'!AI29+'States-Kekaulike'!AI29+'States-Punahou'!AI29+'States-Kahuku'!AI29+'States-Baldwin'!AI29</f>
        <v>0</v>
      </c>
      <c r="AB19" s="136">
        <f>Waipahu!AJ29+Moanalua!AJ29+Waialua!AJ29+Kaiser!AJ29+Kalani!AJ29+'Pearl City'!AJ29+Leilehua!AJ29+Kapolei!AJ29+Mililani!AJ29+Campbell!AJ29+Kahuku!AJ29+'OIA-Campbell'!AJ29+'OIA-Kahuku'!AJ29+'OIA-Kapolei'!AJ29+'States-Kekaulike'!AJ29+'States-Punahou'!AJ29+'States-Kahuku'!AJ29+'States-Baldwin'!AJ29</f>
        <v>1</v>
      </c>
      <c r="AC19" s="136">
        <f>Waipahu!AK29+Moanalua!AK29+Waialua!AK29+Kaiser!AK29+Kalani!AK29+'Pearl City'!AK29+Leilehua!AK29+Kapolei!AK29+Mililani!AK29+Campbell!AK29+Kahuku!AK29+'OIA-Campbell'!AK29+'OIA-Kahuku'!AK29+'OIA-Kapolei'!AK29+'States-Kekaulike'!AK29+'States-Punahou'!AK29+'States-Kahuku'!AK29+'States-Baldwin'!AK29</f>
        <v>3</v>
      </c>
      <c r="AD19" s="136">
        <f>Waipahu!AL29+Moanalua!AL29+Waialua!AL29+Kaiser!AL29+Kalani!AL29+'Pearl City'!AL29+Leilehua!AL29+Kapolei!AL29+Mililani!AL29+Campbell!AL29+Kahuku!AL29+'OIA-Campbell'!AL29+'OIA-Kahuku'!AL29+'OIA-Kapolei'!AL29+'States-Kekaulike'!AL29+'States-Punahou'!AL29+'States-Kahuku'!AL29+'States-Baldwin'!AL29</f>
        <v>0</v>
      </c>
      <c r="AE19" s="136">
        <f>Waipahu!AM29+Moanalua!AM29+Waialua!AM29+Kaiser!AM29+Kalani!AM29+'Pearl City'!AM29+Leilehua!AM29+Kapolei!AM29+Mililani!AM29+Campbell!AM29+Kahuku!AM29+'OIA-Campbell'!AM29+'OIA-Kahuku'!AM29+'OIA-Kapolei'!AM29+'States-Kekaulike'!AM29+'States-Punahou'!AM29+'States-Kahuku'!AM29+'States-Baldwin'!AM29</f>
        <v>0</v>
      </c>
      <c r="AF19" s="136">
        <f>Waipahu!AN29+Moanalua!AN29+Waialua!AN29+Kaiser!AN29+Kalani!AN29+'Pearl City'!AN29+Leilehua!AN29+Kapolei!AN29+Mililani!AN29+Campbell!AN29+Kahuku!AN29+'OIA-Campbell'!AN29+'OIA-Kahuku'!AN29+'OIA-Kapolei'!AN29+'States-Kekaulike'!AN29+'States-Punahou'!AN29+'States-Kahuku'!AN29+'States-Baldwin'!AN29</f>
        <v>4</v>
      </c>
      <c r="AG19" s="136">
        <f>Waipahu!AO29+Moanalua!AO29+Waialua!AO29+Kaiser!AO29+Kalani!AO29+'Pearl City'!AO29+Leilehua!AO29+Kapolei!AO29+Mililani!AO29+Campbell!AO29+Kahuku!AO29+'OIA-Campbell'!AO29+'OIA-Kahuku'!AO29+'OIA-Kapolei'!AO29+'States-Kekaulike'!AO29+'States-Punahou'!AO29+'States-Kahuku'!AO29+'States-Baldwin'!AO29</f>
        <v>3</v>
      </c>
      <c r="AH19" s="136">
        <f>Waipahu!AP29+Moanalua!AP29+Waialua!AP29+Kaiser!AP29+Kalani!AP29+'Pearl City'!AP29+Leilehua!AP29+Kapolei!AP29+Mililani!AP29+Campbell!AP29+Kahuku!AP29+'OIA-Campbell'!AP29+'OIA-Kahuku'!AP29+'OIA-Kapolei'!AP29+'States-Kekaulike'!AP29+'States-Punahou'!AP29+'States-Kahuku'!AP29+'States-Baldwin'!AP29</f>
        <v>0</v>
      </c>
      <c r="AI19" s="136">
        <f>Waipahu!AQ29+Moanalua!AQ29+Waialua!AQ29+Kaiser!AQ29+Kalani!AQ29+'Pearl City'!AQ29+Leilehua!AQ29+Kapolei!AQ29+Mililani!AQ29+Campbell!AQ29+Kahuku!AQ29+'OIA-Campbell'!AQ29+'OIA-Kahuku'!AQ29+'OIA-Kapolei'!AQ29+'States-Kekaulike'!AQ29+'States-Punahou'!AQ29+'States-Kahuku'!AQ29+'States-Baldwin'!AQ29</f>
        <v>0</v>
      </c>
      <c r="AJ19" s="136">
        <f>Waipahu!AR29+Moanalua!AR29+Waialua!AR29+Kaiser!AR29+Kalani!AR29+'Pearl City'!AR29+Leilehua!AR29+Kapolei!AR29+Mililani!AR29+Campbell!AR29+Kahuku!AR29+'OIA-Campbell'!AR29+'OIA-Kahuku'!AR29+'OIA-Kapolei'!AR29+'States-Kekaulike'!AR29+'States-Punahou'!AR29+'States-Kahuku'!AR29+'States-Baldwin'!AR29</f>
        <v>0</v>
      </c>
      <c r="AK19" s="136">
        <f>Waipahu!AS29+Moanalua!AS29+Waialua!AS29+Kaiser!AS29+Kalani!AS29+'Pearl City'!AS29+Leilehua!AS29+Kapolei!AS29+Mililani!AS29+Campbell!AS29+Kahuku!AS29+'OIA-Campbell'!AS29+'OIA-Kahuku'!AS29+'OIA-Kapolei'!AS29+'States-Kekaulike'!AS29+'States-Punahou'!AS29+'States-Kahuku'!AS29+'States-Baldwin'!AS29</f>
        <v>0</v>
      </c>
      <c r="AL19" s="136">
        <f>Waipahu!AT29+Moanalua!AT29+Waialua!AT29+Kaiser!AT29+Kalani!AT29+'Pearl City'!AT29+Leilehua!AT29+Kapolei!AT29+Mililani!AT29+Campbell!AT29+Kahuku!AT29+'OIA-Campbell'!AT29+'OIA-Kahuku'!AT29+'OIA-Kapolei'!AT29+'States-Kekaulike'!AT29+'States-Punahou'!AT29+'States-Kahuku'!AT29+'States-Baldwin'!AT29</f>
        <v>0</v>
      </c>
      <c r="AM19" s="136">
        <f>Waipahu!AU29+Moanalua!AU29+Waialua!AU29+Kaiser!AU29+Kalani!AU29+'Pearl City'!AU29+Leilehua!AU29+Kapolei!AU29+Mililani!AU29+Campbell!AU29+Kahuku!AU29+'OIA-Campbell'!AU29+'OIA-Kahuku'!AU29+'OIA-Kapolei'!AU29+'States-Kekaulike'!AU29+'States-Punahou'!AU29+'States-Kahuku'!AU29+'States-Baldwin'!AU29</f>
        <v>0</v>
      </c>
      <c r="AN19" s="136">
        <f>Waipahu!AV29+Moanalua!AV29+Waialua!AV29+Kaiser!AV29+Kalani!AV29+'Pearl City'!AV29+Leilehua!AV29+Kapolei!AV29+Mililani!AV29+Campbell!AV29+Kahuku!AV29+'OIA-Campbell'!AV29+'OIA-Kahuku'!AV29+'OIA-Kapolei'!AV29+'States-Kekaulike'!AV29+'States-Punahou'!AV29+'States-Kahuku'!AV29+'States-Baldwin'!AV29</f>
        <v>0</v>
      </c>
      <c r="AO19" s="136">
        <f>Waipahu!AW29+Moanalua!AW29+Waialua!AW29+Kaiser!AW29+Kalani!AW29+'Pearl City'!AW29+Leilehua!AW29+Kapolei!AW29+Mililani!AW29+Campbell!AW29+Kahuku!AW29+'OIA-Campbell'!AW29+'OIA-Kahuku'!AW29+'OIA-Kapolei'!AW29+'States-Kekaulike'!AW29+'States-Punahou'!AW29+'States-Kahuku'!AW29+'States-Baldwin'!AW29</f>
        <v>0</v>
      </c>
      <c r="AP19" s="136">
        <f>Waipahu!AX29+Moanalua!AX29+Waialua!AX29+Kaiser!AX29+Kalani!AX29+'Pearl City'!AX29+Leilehua!AX29+Kapolei!AX29+Mililani!AX29+Campbell!AX29+Kahuku!AX29+'OIA-Campbell'!AX29+'OIA-Kahuku'!AX29+'OIA-Kapolei'!AX29+'States-Kekaulike'!AX29+'States-Punahou'!AX29+'States-Kahuku'!AX29+'States-Baldwin'!AX29</f>
        <v>4</v>
      </c>
      <c r="AQ19" s="75">
        <f t="shared" si="0"/>
        <v>0</v>
      </c>
      <c r="AR19" s="136">
        <f>Waipahu!AZ29+Moanalua!AZ29+Waialua!AZ29+Kaiser!AZ29+Kalani!AZ29+'Pearl City'!AZ29+Leilehua!AZ29+Kapolei!AZ29+Mililani!AZ29+Campbell!AZ29+Kahuku!AZ29+'OIA-Campbell'!AZ29+'OIA-Kahuku'!AZ29+'OIA-Kapolei'!AZ29+'States-Kekaulike'!AZ29+'States-Punahou'!AZ29+'States-Kahuku'!AZ29+'States-Baldwin'!AZ29</f>
        <v>1</v>
      </c>
      <c r="AS19" s="43">
        <v>14</v>
      </c>
    </row>
    <row r="20" spans="1:45">
      <c r="A20" s="39">
        <v>15</v>
      </c>
      <c r="B20" s="136">
        <f>Waipahu!J30+Moanalua!J30+Waialua!J30+Kaiser!J30+Kalani!J30+'Pearl City'!J30+Leilehua!J30+Kapolei!J30+Mililani!J30+Campbell!J30+Kahuku!J30+'OIA-Campbell'!J30+'OIA-Kahuku'!J30+'OIA-Kapolei'!J30+'States-Kekaulike'!J30+'States-Punahou'!J30+'States-Kahuku'!J30+'States-Baldwin'!J30</f>
        <v>8</v>
      </c>
      <c r="C20" s="136">
        <f>Waipahu!K30+Moanalua!K30+Waialua!K30+Kaiser!K30+Kalani!K30+'Pearl City'!K30+Leilehua!K30+Kapolei!K30+Mililani!K30+Campbell!K30+Kahuku!K30+'OIA-Campbell'!K30+'OIA-Kahuku'!K30+'OIA-Kapolei'!K30+'States-Kekaulike'!K30+'States-Punahou'!K30+'States-Kahuku'!K30+'States-Baldwin'!K30</f>
        <v>0</v>
      </c>
      <c r="D20" s="136">
        <f>Waipahu!L30+Moanalua!L30+Waialua!L30+Kaiser!L30+Kalani!L30+'Pearl City'!L30+Leilehua!L30+Kapolei!L30+Mililani!L30+Campbell!L30+Kahuku!L30+'OIA-Campbell'!L30+'OIA-Kahuku'!L30+'OIA-Kapolei'!L30+'States-Kekaulike'!L30+'States-Punahou'!L30+'States-Kahuku'!L30+'States-Baldwin'!L30</f>
        <v>4</v>
      </c>
      <c r="E20" s="136">
        <f>Waipahu!M30+Moanalua!M30+Waialua!M30+Kaiser!M30+Kalani!M30+'Pearl City'!M30+Leilehua!M30+Kapolei!M30+Mililani!M30+Campbell!M30+Kahuku!M30+'OIA-Campbell'!M30+'OIA-Kahuku'!M30+'OIA-Kapolei'!M30+'States-Kekaulike'!M30+'States-Punahou'!M30+'States-Kahuku'!M30+'States-Baldwin'!M30</f>
        <v>0</v>
      </c>
      <c r="F20" s="136">
        <f>Waipahu!N30+Moanalua!N30+Waialua!N30+Kaiser!N30+Kalani!N30+'Pearl City'!N30+Leilehua!N30+Kapolei!N30+Mililani!N30+Campbell!N30+Kahuku!N30+'OIA-Campbell'!N30+'OIA-Kahuku'!N30+'OIA-Kapolei'!N30+'States-Kekaulike'!N30+'States-Punahou'!N30+'States-Kahuku'!N30+'States-Baldwin'!N30</f>
        <v>0</v>
      </c>
      <c r="G20" s="136">
        <f>Waipahu!O30+Moanalua!O30+Waialua!O30+Kaiser!O30+Kalani!O30+'Pearl City'!O30+Leilehua!O30+Kapolei!O30+Mililani!O30+Campbell!O30+Kahuku!O30+'OIA-Campbell'!O30+'OIA-Kahuku'!O30+'OIA-Kapolei'!O30+'States-Kekaulike'!O30+'States-Punahou'!O30+'States-Kahuku'!O30+'States-Baldwin'!O30</f>
        <v>3</v>
      </c>
      <c r="H20" s="136">
        <f>Waipahu!P30+Moanalua!P30+Waialua!P30+Kaiser!P30+Kalani!P30+'Pearl City'!P30+Leilehua!P30+Kapolei!P30+Mililani!P30+Campbell!P30+Kahuku!P30+'OIA-Campbell'!P30+'OIA-Kahuku'!P30+'OIA-Kapolei'!P30+'States-Kekaulike'!P30+'States-Punahou'!P30+'States-Kahuku'!P30+'States-Baldwin'!P30</f>
        <v>0</v>
      </c>
      <c r="I20" s="136">
        <f>Waipahu!Q30+Moanalua!Q30+Waialua!Q30+Kaiser!Q30+Kalani!Q30+'Pearl City'!Q30+Leilehua!Q30+Kapolei!Q30+Mililani!Q30+Campbell!Q30+Kahuku!Q30+'OIA-Campbell'!Q30+'OIA-Kahuku'!Q30+'OIA-Kapolei'!Q30+'States-Kekaulike'!Q30+'States-Punahou'!Q30+'States-Kahuku'!Q30+'States-Baldwin'!Q30</f>
        <v>3</v>
      </c>
      <c r="J20" s="136">
        <f>Waipahu!R30+Moanalua!R30+Waialua!R30+Kaiser!R30+Kalani!R30+'Pearl City'!R30+Leilehua!R30+Kapolei!R30+Mililani!R30+Campbell!R30+Kahuku!R30+'OIA-Campbell'!R30+'OIA-Kahuku'!R30+'OIA-Kapolei'!R30+'States-Kekaulike'!R30+'States-Punahou'!R30+'States-Kahuku'!R30+'States-Baldwin'!R30</f>
        <v>5</v>
      </c>
      <c r="K20" s="136">
        <f>Waipahu!S30+Moanalua!S30+Waialua!S30+Kaiser!S30+Kalani!S30+'Pearl City'!S30+Leilehua!S30+Kapolei!S30+Mililani!S30+Campbell!S30+Kahuku!S30+'OIA-Campbell'!S30+'OIA-Kahuku'!S30+'OIA-Kapolei'!S30+'States-Kekaulike'!S30+'States-Punahou'!S30+'States-Kahuku'!S30+'States-Baldwin'!S30</f>
        <v>3</v>
      </c>
      <c r="L20" s="136">
        <f>Waipahu!T30+Moanalua!T30+Waialua!T30+Kaiser!T30+Kalani!T30+'Pearl City'!T30+Leilehua!T30+Kapolei!T30+Mililani!T30+Campbell!T30+Kahuku!T30+'OIA-Campbell'!T30+'OIA-Kahuku'!T30+'OIA-Kapolei'!T30+'States-Kekaulike'!T30+'States-Punahou'!T30+'States-Kahuku'!T30+'States-Baldwin'!T30</f>
        <v>1</v>
      </c>
      <c r="M20" s="136">
        <f>Waipahu!U30+Moanalua!U30+Waialua!U30+Kaiser!U30+Kalani!U30+'Pearl City'!U30+Leilehua!U30+Kapolei!U30+Mililani!U30+Campbell!U30+Kahuku!U30+'OIA-Campbell'!U30+'OIA-Kahuku'!U30+'OIA-Kapolei'!U30+'States-Kekaulike'!U30+'States-Punahou'!U30+'States-Kahuku'!U30+'States-Baldwin'!U30</f>
        <v>5</v>
      </c>
      <c r="N20" s="136">
        <f>Waipahu!V30+Moanalua!V30+Waialua!V30+Kaiser!V30+Kalani!V30+'Pearl City'!V30+Leilehua!V30+Kapolei!V30+Mililani!V30+Campbell!V30+Kahuku!V30+'OIA-Campbell'!V30+'OIA-Kahuku'!V30+'OIA-Kapolei'!V30+'States-Kekaulike'!V30+'States-Punahou'!V30+'States-Kahuku'!V30+'States-Baldwin'!V30</f>
        <v>2</v>
      </c>
      <c r="O20" s="136">
        <f>Waipahu!W30+Moanalua!W30+Waialua!W30+Kaiser!W30+Kalani!W30+'Pearl City'!W30+Leilehua!W30+Kapolei!W30+Mililani!W30+Campbell!W30+Kahuku!W30+'OIA-Campbell'!W30+'OIA-Kahuku'!W30+'OIA-Kapolei'!W30+'States-Kekaulike'!W30+'States-Punahou'!W30+'States-Kahuku'!W30+'States-Baldwin'!W30</f>
        <v>0</v>
      </c>
      <c r="P20" s="136">
        <f>Waipahu!X30+Moanalua!X30+Waialua!X30+Kaiser!X30+Kalani!X30+'Pearl City'!X30+Leilehua!X30+Kapolei!X30+Mililani!X30+Campbell!X30+Kahuku!X30+'OIA-Campbell'!X30+'OIA-Kahuku'!X30+'OIA-Kapolei'!X30+'States-Kekaulike'!X30+'States-Punahou'!X30+'States-Kahuku'!X30+'States-Baldwin'!X30</f>
        <v>7</v>
      </c>
      <c r="Q20" s="136">
        <f>Waipahu!Y30+Moanalua!Y30+Waialua!Y30+Kaiser!Y30+Kalani!Y30+'Pearl City'!Y30+Leilehua!Y30+Kapolei!Y30+Mililani!Y30+Campbell!Y30+Kahuku!Y30+'OIA-Campbell'!Y30+'OIA-Kahuku'!Y30+'OIA-Kapolei'!Y30+'States-Kekaulike'!Y30+'States-Punahou'!Y30+'States-Kahuku'!Y30+'States-Baldwin'!Y30</f>
        <v>0</v>
      </c>
      <c r="R20" s="136">
        <f>Waipahu!Z30+Moanalua!Z30+Waialua!Z30+Kaiser!Z30+Kalani!Z30+'Pearl City'!Z30+Leilehua!Z30+Kapolei!Z30+Mililani!Z30+Campbell!Z30+Kahuku!Z30+'OIA-Campbell'!Z30+'OIA-Kahuku'!Z30+'OIA-Kapolei'!Z30+'States-Kekaulike'!Z30+'States-Punahou'!Z30+'States-Kahuku'!Z30+'States-Baldwin'!Z30</f>
        <v>16</v>
      </c>
      <c r="S20" s="136">
        <f>Waipahu!AA30+Moanalua!AA30+Waialua!AA30+Kaiser!AA30+Kalani!AA30+'Pearl City'!AA30+Leilehua!AA30+Kapolei!AA30+Mililani!AA30+Campbell!AA30+Kahuku!AA30+'OIA-Campbell'!AA30+'OIA-Kahuku'!AA30+'OIA-Kapolei'!AA30+'States-Kekaulike'!AA30+'States-Punahou'!AA30+'States-Kahuku'!AA30+'States-Baldwin'!AA30</f>
        <v>14</v>
      </c>
      <c r="T20" s="136">
        <f>Waipahu!AB30+Moanalua!AB30+Waialua!AB30+Kaiser!AB30+Kalani!AB30+'Pearl City'!AB30+Leilehua!AB30+Kapolei!AB30+Mililani!AB30+Campbell!AB30+Kahuku!AB30+'OIA-Campbell'!AB30+'OIA-Kahuku'!AB30+'OIA-Kapolei'!AB30+'States-Kekaulike'!AB30+'States-Punahou'!AB30+'States-Kahuku'!AB30+'States-Baldwin'!AB30</f>
        <v>0</v>
      </c>
      <c r="U20" s="136">
        <f>Waipahu!AC30+Moanalua!AC30+Waialua!AC30+Kaiser!AC30+Kalani!AC30+'Pearl City'!AC30+Leilehua!AC30+Kapolei!AC30+Mililani!AC30+Campbell!AC30+Kahuku!AC30+'OIA-Campbell'!AC30+'OIA-Kahuku'!AC30+'OIA-Kapolei'!AC30+'States-Kekaulike'!AC30+'States-Punahou'!AC30+'States-Kahuku'!AC30+'States-Baldwin'!AC30</f>
        <v>3</v>
      </c>
      <c r="V20" s="136">
        <f>Waipahu!AD30+Moanalua!AD30+Waialua!AD30+Kaiser!AD30+Kalani!AD30+'Pearl City'!AD30+Leilehua!AD30+Kapolei!AD30+Mililani!AD30+Campbell!AD30+Kahuku!AD30+'OIA-Campbell'!AD30+'OIA-Kahuku'!AD30+'OIA-Kapolei'!AD30+'States-Kekaulike'!AD30+'States-Punahou'!AD30+'States-Kahuku'!AD30+'States-Baldwin'!AD30</f>
        <v>0</v>
      </c>
      <c r="W20" s="136">
        <f>Waipahu!AE30+Moanalua!AE30+Waialua!AE30+Kaiser!AE30+Kalani!AE30+'Pearl City'!AE30+Leilehua!AE30+Kapolei!AE30+Mililani!AE30+Campbell!AE30+Kahuku!AE30+'OIA-Campbell'!AE30+'OIA-Kahuku'!AE30+'OIA-Kapolei'!AE30+'States-Kekaulike'!AE30+'States-Punahou'!AE30+'States-Kahuku'!AE30+'States-Baldwin'!AE30</f>
        <v>0</v>
      </c>
      <c r="X20" s="136">
        <f>Waipahu!AF30+Moanalua!AF30+Waialua!AF30+Kaiser!AF30+Kalani!AF30+'Pearl City'!AF30+Leilehua!AF30+Kapolei!AF30+Mililani!AF30+Campbell!AF30+Kahuku!AF30+'OIA-Campbell'!AF30+'OIA-Kahuku'!AF30+'OIA-Kapolei'!AF30+'States-Kekaulike'!AF30+'States-Punahou'!AF30+'States-Kahuku'!AF30+'States-Baldwin'!AF30</f>
        <v>1</v>
      </c>
      <c r="Y20" s="136">
        <f>Waipahu!AG30+Moanalua!AG30+Waialua!AG30+Kaiser!AG30+Kalani!AG30+'Pearl City'!AG30+Leilehua!AG30+Kapolei!AG30+Mililani!AG30+Campbell!AG30+Kahuku!AG30+'OIA-Campbell'!AG30+'OIA-Kahuku'!AG30+'OIA-Kapolei'!AG30+'States-Kekaulike'!AG30+'States-Punahou'!AG30+'States-Kahuku'!AG30+'States-Baldwin'!AG30</f>
        <v>6</v>
      </c>
      <c r="Z20" s="136">
        <f>Waipahu!AH30+Moanalua!AH30+Waialua!AH30+Kaiser!AH30+Kalani!AH30+'Pearl City'!AH30+Leilehua!AH30+Kapolei!AH30+Mililani!AH30+Campbell!AH30+Kahuku!AH30+'OIA-Campbell'!AH30+'OIA-Kahuku'!AH30+'OIA-Kapolei'!AH30+'States-Kekaulike'!AH30+'States-Punahou'!AH30+'States-Kahuku'!AH30+'States-Baldwin'!AH30</f>
        <v>0</v>
      </c>
      <c r="AA20" s="136">
        <f>Waipahu!AI30+Moanalua!AI30+Waialua!AI30+Kaiser!AI30+Kalani!AI30+'Pearl City'!AI30+Leilehua!AI30+Kapolei!AI30+Mililani!AI30+Campbell!AI30+Kahuku!AI30+'OIA-Campbell'!AI30+'OIA-Kahuku'!AI30+'OIA-Kapolei'!AI30+'States-Kekaulike'!AI30+'States-Punahou'!AI30+'States-Kahuku'!AI30+'States-Baldwin'!AI30</f>
        <v>10</v>
      </c>
      <c r="AB20" s="136">
        <f>Waipahu!AJ30+Moanalua!AJ30+Waialua!AJ30+Kaiser!AJ30+Kalani!AJ30+'Pearl City'!AJ30+Leilehua!AJ30+Kapolei!AJ30+Mililani!AJ30+Campbell!AJ30+Kahuku!AJ30+'OIA-Campbell'!AJ30+'OIA-Kahuku'!AJ30+'OIA-Kapolei'!AJ30+'States-Kekaulike'!AJ30+'States-Punahou'!AJ30+'States-Kahuku'!AJ30+'States-Baldwin'!AJ30</f>
        <v>5</v>
      </c>
      <c r="AC20" s="136">
        <f>Waipahu!AK30+Moanalua!AK30+Waialua!AK30+Kaiser!AK30+Kalani!AK30+'Pearl City'!AK30+Leilehua!AK30+Kapolei!AK30+Mililani!AK30+Campbell!AK30+Kahuku!AK30+'OIA-Campbell'!AK30+'OIA-Kahuku'!AK30+'OIA-Kapolei'!AK30+'States-Kekaulike'!AK30+'States-Punahou'!AK30+'States-Kahuku'!AK30+'States-Baldwin'!AK30</f>
        <v>6</v>
      </c>
      <c r="AD20" s="136">
        <f>Waipahu!AL30+Moanalua!AL30+Waialua!AL30+Kaiser!AL30+Kalani!AL30+'Pearl City'!AL30+Leilehua!AL30+Kapolei!AL30+Mililani!AL30+Campbell!AL30+Kahuku!AL30+'OIA-Campbell'!AL30+'OIA-Kahuku'!AL30+'OIA-Kapolei'!AL30+'States-Kekaulike'!AL30+'States-Punahou'!AL30+'States-Kahuku'!AL30+'States-Baldwin'!AL30</f>
        <v>1</v>
      </c>
      <c r="AE20" s="136">
        <f>Waipahu!AM30+Moanalua!AM30+Waialua!AM30+Kaiser!AM30+Kalani!AM30+'Pearl City'!AM30+Leilehua!AM30+Kapolei!AM30+Mililani!AM30+Campbell!AM30+Kahuku!AM30+'OIA-Campbell'!AM30+'OIA-Kahuku'!AM30+'OIA-Kapolei'!AM30+'States-Kekaulike'!AM30+'States-Punahou'!AM30+'States-Kahuku'!AM30+'States-Baldwin'!AM30</f>
        <v>0</v>
      </c>
      <c r="AF20" s="136">
        <f>Waipahu!AN30+Moanalua!AN30+Waialua!AN30+Kaiser!AN30+Kalani!AN30+'Pearl City'!AN30+Leilehua!AN30+Kapolei!AN30+Mililani!AN30+Campbell!AN30+Kahuku!AN30+'OIA-Campbell'!AN30+'OIA-Kahuku'!AN30+'OIA-Kapolei'!AN30+'States-Kekaulike'!AN30+'States-Punahou'!AN30+'States-Kahuku'!AN30+'States-Baldwin'!AN30</f>
        <v>8</v>
      </c>
      <c r="AG20" s="136">
        <f>Waipahu!AO30+Moanalua!AO30+Waialua!AO30+Kaiser!AO30+Kalani!AO30+'Pearl City'!AO30+Leilehua!AO30+Kapolei!AO30+Mililani!AO30+Campbell!AO30+Kahuku!AO30+'OIA-Campbell'!AO30+'OIA-Kahuku'!AO30+'OIA-Kapolei'!AO30+'States-Kekaulike'!AO30+'States-Punahou'!AO30+'States-Kahuku'!AO30+'States-Baldwin'!AO30</f>
        <v>6</v>
      </c>
      <c r="AH20" s="136">
        <f>Waipahu!AP30+Moanalua!AP30+Waialua!AP30+Kaiser!AP30+Kalani!AP30+'Pearl City'!AP30+Leilehua!AP30+Kapolei!AP30+Mililani!AP30+Campbell!AP30+Kahuku!AP30+'OIA-Campbell'!AP30+'OIA-Kahuku'!AP30+'OIA-Kapolei'!AP30+'States-Kekaulike'!AP30+'States-Punahou'!AP30+'States-Kahuku'!AP30+'States-Baldwin'!AP30</f>
        <v>0</v>
      </c>
      <c r="AI20" s="136">
        <f>Waipahu!AQ30+Moanalua!AQ30+Waialua!AQ30+Kaiser!AQ30+Kalani!AQ30+'Pearl City'!AQ30+Leilehua!AQ30+Kapolei!AQ30+Mililani!AQ30+Campbell!AQ30+Kahuku!AQ30+'OIA-Campbell'!AQ30+'OIA-Kahuku'!AQ30+'OIA-Kapolei'!AQ30+'States-Kekaulike'!AQ30+'States-Punahou'!AQ30+'States-Kahuku'!AQ30+'States-Baldwin'!AQ30</f>
        <v>0</v>
      </c>
      <c r="AJ20" s="136">
        <f>Waipahu!AR30+Moanalua!AR30+Waialua!AR30+Kaiser!AR30+Kalani!AR30+'Pearl City'!AR30+Leilehua!AR30+Kapolei!AR30+Mililani!AR30+Campbell!AR30+Kahuku!AR30+'OIA-Campbell'!AR30+'OIA-Kahuku'!AR30+'OIA-Kapolei'!AR30+'States-Kekaulike'!AR30+'States-Punahou'!AR30+'States-Kahuku'!AR30+'States-Baldwin'!AR30</f>
        <v>0</v>
      </c>
      <c r="AK20" s="136">
        <f>Waipahu!AS30+Moanalua!AS30+Waialua!AS30+Kaiser!AS30+Kalani!AS30+'Pearl City'!AS30+Leilehua!AS30+Kapolei!AS30+Mililani!AS30+Campbell!AS30+Kahuku!AS30+'OIA-Campbell'!AS30+'OIA-Kahuku'!AS30+'OIA-Kapolei'!AS30+'States-Kekaulike'!AS30+'States-Punahou'!AS30+'States-Kahuku'!AS30+'States-Baldwin'!AS30</f>
        <v>0</v>
      </c>
      <c r="AL20" s="136">
        <f>Waipahu!AT30+Moanalua!AT30+Waialua!AT30+Kaiser!AT30+Kalani!AT30+'Pearl City'!AT30+Leilehua!AT30+Kapolei!AT30+Mililani!AT30+Campbell!AT30+Kahuku!AT30+'OIA-Campbell'!AT30+'OIA-Kahuku'!AT30+'OIA-Kapolei'!AT30+'States-Kekaulike'!AT30+'States-Punahou'!AT30+'States-Kahuku'!AT30+'States-Baldwin'!AT30</f>
        <v>6</v>
      </c>
      <c r="AM20" s="136">
        <f>Waipahu!AU30+Moanalua!AU30+Waialua!AU30+Kaiser!AU30+Kalani!AU30+'Pearl City'!AU30+Leilehua!AU30+Kapolei!AU30+Mililani!AU30+Campbell!AU30+Kahuku!AU30+'OIA-Campbell'!AU30+'OIA-Kahuku'!AU30+'OIA-Kapolei'!AU30+'States-Kekaulike'!AU30+'States-Punahou'!AU30+'States-Kahuku'!AU30+'States-Baldwin'!AU30</f>
        <v>4</v>
      </c>
      <c r="AN20" s="136">
        <f>Waipahu!AV30+Moanalua!AV30+Waialua!AV30+Kaiser!AV30+Kalani!AV30+'Pearl City'!AV30+Leilehua!AV30+Kapolei!AV30+Mililani!AV30+Campbell!AV30+Kahuku!AV30+'OIA-Campbell'!AV30+'OIA-Kahuku'!AV30+'OIA-Kapolei'!AV30+'States-Kekaulike'!AV30+'States-Punahou'!AV30+'States-Kahuku'!AV30+'States-Baldwin'!AV30</f>
        <v>0</v>
      </c>
      <c r="AO20" s="136">
        <f>Waipahu!AW30+Moanalua!AW30+Waialua!AW30+Kaiser!AW30+Kalani!AW30+'Pearl City'!AW30+Leilehua!AW30+Kapolei!AW30+Mililani!AW30+Campbell!AW30+Kahuku!AW30+'OIA-Campbell'!AW30+'OIA-Kahuku'!AW30+'OIA-Kapolei'!AW30+'States-Kekaulike'!AW30+'States-Punahou'!AW30+'States-Kahuku'!AW30+'States-Baldwin'!AW30</f>
        <v>12</v>
      </c>
      <c r="AP20" s="136">
        <f>Waipahu!AX30+Moanalua!AX30+Waialua!AX30+Kaiser!AX30+Kalani!AX30+'Pearl City'!AX30+Leilehua!AX30+Kapolei!AX30+Mililani!AX30+Campbell!AX30+Kahuku!AX30+'OIA-Campbell'!AX30+'OIA-Kahuku'!AX30+'OIA-Kapolei'!AX30+'States-Kekaulike'!AX30+'States-Punahou'!AX30+'States-Kahuku'!AX30+'States-Baldwin'!AX30</f>
        <v>19</v>
      </c>
      <c r="AQ20" s="75">
        <f t="shared" si="0"/>
        <v>0.38709677419354838</v>
      </c>
      <c r="AR20" s="136">
        <f>Waipahu!AZ30+Moanalua!AZ30+Waialua!AZ30+Kaiser!AZ30+Kalani!AZ30+'Pearl City'!AZ30+Leilehua!AZ30+Kapolei!AZ30+Mililani!AZ30+Campbell!AZ30+Kahuku!AZ30+'OIA-Campbell'!AZ30+'OIA-Kahuku'!AZ30+'OIA-Kapolei'!AZ30+'States-Kekaulike'!AZ30+'States-Punahou'!AZ30+'States-Kahuku'!AZ30+'States-Baldwin'!AZ30</f>
        <v>13</v>
      </c>
      <c r="AS20" s="43">
        <v>15</v>
      </c>
    </row>
    <row r="21" spans="1:45">
      <c r="A21" s="39">
        <v>16</v>
      </c>
      <c r="B21" s="136">
        <f>Waipahu!J31+Moanalua!J31+Waialua!J31+Kaiser!J31+Kalani!J31+'Pearl City'!J31+Leilehua!J31+Kapolei!J31+Mililani!J31+Campbell!J31+Kahuku!J31+'OIA-Campbell'!J31+'OIA-Kahuku'!J31+'OIA-Kapolei'!J31+'States-Kekaulike'!J31+'States-Punahou'!J31+'States-Kahuku'!J31+'States-Baldwin'!J31</f>
        <v>25</v>
      </c>
      <c r="C21" s="136">
        <f>Waipahu!K31+Moanalua!K31+Waialua!K31+Kaiser!K31+Kalani!K31+'Pearl City'!K31+Leilehua!K31+Kapolei!K31+Mililani!K31+Campbell!K31+Kahuku!K31+'OIA-Campbell'!K31+'OIA-Kahuku'!K31+'OIA-Kapolei'!K31+'States-Kekaulike'!K31+'States-Punahou'!K31+'States-Kahuku'!K31+'States-Baldwin'!K31</f>
        <v>0</v>
      </c>
      <c r="D21" s="136">
        <f>Waipahu!L31+Moanalua!L31+Waialua!L31+Kaiser!L31+Kalani!L31+'Pearl City'!L31+Leilehua!L31+Kapolei!L31+Mililani!L31+Campbell!L31+Kahuku!L31+'OIA-Campbell'!L31+'OIA-Kahuku'!L31+'OIA-Kapolei'!L31+'States-Kekaulike'!L31+'States-Punahou'!L31+'States-Kahuku'!L31+'States-Baldwin'!L31</f>
        <v>5</v>
      </c>
      <c r="E21" s="136">
        <f>Waipahu!M31+Moanalua!M31+Waialua!M31+Kaiser!M31+Kalani!M31+'Pearl City'!M31+Leilehua!M31+Kapolei!M31+Mililani!M31+Campbell!M31+Kahuku!M31+'OIA-Campbell'!M31+'OIA-Kahuku'!M31+'OIA-Kapolei'!M31+'States-Kekaulike'!M31+'States-Punahou'!M31+'States-Kahuku'!M31+'States-Baldwin'!M31</f>
        <v>1</v>
      </c>
      <c r="F21" s="136">
        <f>Waipahu!N31+Moanalua!N31+Waialua!N31+Kaiser!N31+Kalani!N31+'Pearl City'!N31+Leilehua!N31+Kapolei!N31+Mililani!N31+Campbell!N31+Kahuku!N31+'OIA-Campbell'!N31+'OIA-Kahuku'!N31+'OIA-Kapolei'!N31+'States-Kekaulike'!N31+'States-Punahou'!N31+'States-Kahuku'!N31+'States-Baldwin'!N31</f>
        <v>0</v>
      </c>
      <c r="G21" s="136">
        <f>Waipahu!O31+Moanalua!O31+Waialua!O31+Kaiser!O31+Kalani!O31+'Pearl City'!O31+Leilehua!O31+Kapolei!O31+Mililani!O31+Campbell!O31+Kahuku!O31+'OIA-Campbell'!O31+'OIA-Kahuku'!O31+'OIA-Kapolei'!O31+'States-Kekaulike'!O31+'States-Punahou'!O31+'States-Kahuku'!O31+'States-Baldwin'!O31</f>
        <v>11</v>
      </c>
      <c r="H21" s="136">
        <f>Waipahu!P31+Moanalua!P31+Waialua!P31+Kaiser!P31+Kalani!P31+'Pearl City'!P31+Leilehua!P31+Kapolei!P31+Mililani!P31+Campbell!P31+Kahuku!P31+'OIA-Campbell'!P31+'OIA-Kahuku'!P31+'OIA-Kapolei'!P31+'States-Kekaulike'!P31+'States-Punahou'!P31+'States-Kahuku'!P31+'States-Baldwin'!P31</f>
        <v>0</v>
      </c>
      <c r="I21" s="136">
        <f>Waipahu!Q31+Moanalua!Q31+Waialua!Q31+Kaiser!Q31+Kalani!Q31+'Pearl City'!Q31+Leilehua!Q31+Kapolei!Q31+Mililani!Q31+Campbell!Q31+Kahuku!Q31+'OIA-Campbell'!Q31+'OIA-Kahuku'!Q31+'OIA-Kapolei'!Q31+'States-Kekaulike'!Q31+'States-Punahou'!Q31+'States-Kahuku'!Q31+'States-Baldwin'!Q31</f>
        <v>9</v>
      </c>
      <c r="J21" s="136">
        <f>Waipahu!R31+Moanalua!R31+Waialua!R31+Kaiser!R31+Kalani!R31+'Pearl City'!R31+Leilehua!R31+Kapolei!R31+Mililani!R31+Campbell!R31+Kahuku!R31+'OIA-Campbell'!R31+'OIA-Kahuku'!R31+'OIA-Kapolei'!R31+'States-Kekaulike'!R31+'States-Punahou'!R31+'States-Kahuku'!R31+'States-Baldwin'!R31</f>
        <v>11</v>
      </c>
      <c r="K21" s="136">
        <f>Waipahu!S31+Moanalua!S31+Waialua!S31+Kaiser!S31+Kalani!S31+'Pearl City'!S31+Leilehua!S31+Kapolei!S31+Mililani!S31+Campbell!S31+Kahuku!S31+'OIA-Campbell'!S31+'OIA-Kahuku'!S31+'OIA-Kapolei'!S31+'States-Kekaulike'!S31+'States-Punahou'!S31+'States-Kahuku'!S31+'States-Baldwin'!S31</f>
        <v>0</v>
      </c>
      <c r="L21" s="136">
        <f>Waipahu!T31+Moanalua!T31+Waialua!T31+Kaiser!T31+Kalani!T31+'Pearl City'!T31+Leilehua!T31+Kapolei!T31+Mililani!T31+Campbell!T31+Kahuku!T31+'OIA-Campbell'!T31+'OIA-Kahuku'!T31+'OIA-Kapolei'!T31+'States-Kekaulike'!T31+'States-Punahou'!T31+'States-Kahuku'!T31+'States-Baldwin'!T31</f>
        <v>1</v>
      </c>
      <c r="M21" s="136">
        <f>Waipahu!U31+Moanalua!U31+Waialua!U31+Kaiser!U31+Kalani!U31+'Pearl City'!U31+Leilehua!U31+Kapolei!U31+Mililani!U31+Campbell!U31+Kahuku!U31+'OIA-Campbell'!U31+'OIA-Kahuku'!U31+'OIA-Kapolei'!U31+'States-Kekaulike'!U31+'States-Punahou'!U31+'States-Kahuku'!U31+'States-Baldwin'!U31</f>
        <v>12</v>
      </c>
      <c r="N21" s="136">
        <f>Waipahu!V31+Moanalua!V31+Waialua!V31+Kaiser!V31+Kalani!V31+'Pearl City'!V31+Leilehua!V31+Kapolei!V31+Mililani!V31+Campbell!V31+Kahuku!V31+'OIA-Campbell'!V31+'OIA-Kahuku'!V31+'OIA-Kapolei'!V31+'States-Kekaulike'!V31+'States-Punahou'!V31+'States-Kahuku'!V31+'States-Baldwin'!V31</f>
        <v>3</v>
      </c>
      <c r="O21" s="136">
        <f>Waipahu!W31+Moanalua!W31+Waialua!W31+Kaiser!W31+Kalani!W31+'Pearl City'!W31+Leilehua!W31+Kapolei!W31+Mililani!W31+Campbell!W31+Kahuku!W31+'OIA-Campbell'!W31+'OIA-Kahuku'!W31+'OIA-Kapolei'!W31+'States-Kekaulike'!W31+'States-Punahou'!W31+'States-Kahuku'!W31+'States-Baldwin'!W31</f>
        <v>0</v>
      </c>
      <c r="P21" s="136">
        <f>Waipahu!X31+Moanalua!X31+Waialua!X31+Kaiser!X31+Kalani!X31+'Pearl City'!X31+Leilehua!X31+Kapolei!X31+Mililani!X31+Campbell!X31+Kahuku!X31+'OIA-Campbell'!X31+'OIA-Kahuku'!X31+'OIA-Kapolei'!X31+'States-Kekaulike'!X31+'States-Punahou'!X31+'States-Kahuku'!X31+'States-Baldwin'!X31</f>
        <v>11</v>
      </c>
      <c r="Q21" s="136">
        <f>Waipahu!Y31+Moanalua!Y31+Waialua!Y31+Kaiser!Y31+Kalani!Y31+'Pearl City'!Y31+Leilehua!Y31+Kapolei!Y31+Mililani!Y31+Campbell!Y31+Kahuku!Y31+'OIA-Campbell'!Y31+'OIA-Kahuku'!Y31+'OIA-Kapolei'!Y31+'States-Kekaulike'!Y31+'States-Punahou'!Y31+'States-Kahuku'!Y31+'States-Baldwin'!Y31</f>
        <v>1</v>
      </c>
      <c r="R21" s="136">
        <f>Waipahu!Z31+Moanalua!Z31+Waialua!Z31+Kaiser!Z31+Kalani!Z31+'Pearl City'!Z31+Leilehua!Z31+Kapolei!Z31+Mililani!Z31+Campbell!Z31+Kahuku!Z31+'OIA-Campbell'!Z31+'OIA-Kahuku'!Z31+'OIA-Kapolei'!Z31+'States-Kekaulike'!Z31+'States-Punahou'!Z31+'States-Kahuku'!Z31+'States-Baldwin'!Z31</f>
        <v>28</v>
      </c>
      <c r="S21" s="136">
        <f>Waipahu!AA31+Moanalua!AA31+Waialua!AA31+Kaiser!AA31+Kalani!AA31+'Pearl City'!AA31+Leilehua!AA31+Kapolei!AA31+Mililani!AA31+Campbell!AA31+Kahuku!AA31+'OIA-Campbell'!AA31+'OIA-Kahuku'!AA31+'OIA-Kapolei'!AA31+'States-Kekaulike'!AA31+'States-Punahou'!AA31+'States-Kahuku'!AA31+'States-Baldwin'!AA31</f>
        <v>9</v>
      </c>
      <c r="T21" s="136">
        <f>Waipahu!AB31+Moanalua!AB31+Waialua!AB31+Kaiser!AB31+Kalani!AB31+'Pearl City'!AB31+Leilehua!AB31+Kapolei!AB31+Mililani!AB31+Campbell!AB31+Kahuku!AB31+'OIA-Campbell'!AB31+'OIA-Kahuku'!AB31+'OIA-Kapolei'!AB31+'States-Kekaulike'!AB31+'States-Punahou'!AB31+'States-Kahuku'!AB31+'States-Baldwin'!AB31</f>
        <v>2</v>
      </c>
      <c r="U21" s="136">
        <f>Waipahu!AC31+Moanalua!AC31+Waialua!AC31+Kaiser!AC31+Kalani!AC31+'Pearl City'!AC31+Leilehua!AC31+Kapolei!AC31+Mililani!AC31+Campbell!AC31+Kahuku!AC31+'OIA-Campbell'!AC31+'OIA-Kahuku'!AC31+'OIA-Kapolei'!AC31+'States-Kekaulike'!AC31+'States-Punahou'!AC31+'States-Kahuku'!AC31+'States-Baldwin'!AC31</f>
        <v>1</v>
      </c>
      <c r="V21" s="136">
        <f>Waipahu!AD31+Moanalua!AD31+Waialua!AD31+Kaiser!AD31+Kalani!AD31+'Pearl City'!AD31+Leilehua!AD31+Kapolei!AD31+Mililani!AD31+Campbell!AD31+Kahuku!AD31+'OIA-Campbell'!AD31+'OIA-Kahuku'!AD31+'OIA-Kapolei'!AD31+'States-Kekaulike'!AD31+'States-Punahou'!AD31+'States-Kahuku'!AD31+'States-Baldwin'!AD31</f>
        <v>1</v>
      </c>
      <c r="W21" s="136">
        <f>Waipahu!AE31+Moanalua!AE31+Waialua!AE31+Kaiser!AE31+Kalani!AE31+'Pearl City'!AE31+Leilehua!AE31+Kapolei!AE31+Mililani!AE31+Campbell!AE31+Kahuku!AE31+'OIA-Campbell'!AE31+'OIA-Kahuku'!AE31+'OIA-Kapolei'!AE31+'States-Kekaulike'!AE31+'States-Punahou'!AE31+'States-Kahuku'!AE31+'States-Baldwin'!AE31</f>
        <v>0</v>
      </c>
      <c r="X21" s="136">
        <f>Waipahu!AF31+Moanalua!AF31+Waialua!AF31+Kaiser!AF31+Kalani!AF31+'Pearl City'!AF31+Leilehua!AF31+Kapolei!AF31+Mililani!AF31+Campbell!AF31+Kahuku!AF31+'OIA-Campbell'!AF31+'OIA-Kahuku'!AF31+'OIA-Kapolei'!AF31+'States-Kekaulike'!AF31+'States-Punahou'!AF31+'States-Kahuku'!AF31+'States-Baldwin'!AF31</f>
        <v>1</v>
      </c>
      <c r="Y21" s="136">
        <f>Waipahu!AG31+Moanalua!AG31+Waialua!AG31+Kaiser!AG31+Kalani!AG31+'Pearl City'!AG31+Leilehua!AG31+Kapolei!AG31+Mililani!AG31+Campbell!AG31+Kahuku!AG31+'OIA-Campbell'!AG31+'OIA-Kahuku'!AG31+'OIA-Kapolei'!AG31+'States-Kekaulike'!AG31+'States-Punahou'!AG31+'States-Kahuku'!AG31+'States-Baldwin'!AG31</f>
        <v>3</v>
      </c>
      <c r="Z21" s="136">
        <f>Waipahu!AH31+Moanalua!AH31+Waialua!AH31+Kaiser!AH31+Kalani!AH31+'Pearl City'!AH31+Leilehua!AH31+Kapolei!AH31+Mililani!AH31+Campbell!AH31+Kahuku!AH31+'OIA-Campbell'!AH31+'OIA-Kahuku'!AH31+'OIA-Kapolei'!AH31+'States-Kekaulike'!AH31+'States-Punahou'!AH31+'States-Kahuku'!AH31+'States-Baldwin'!AH31</f>
        <v>0</v>
      </c>
      <c r="AA21" s="136">
        <f>Waipahu!AI31+Moanalua!AI31+Waialua!AI31+Kaiser!AI31+Kalani!AI31+'Pearl City'!AI31+Leilehua!AI31+Kapolei!AI31+Mililani!AI31+Campbell!AI31+Kahuku!AI31+'OIA-Campbell'!AI31+'OIA-Kahuku'!AI31+'OIA-Kapolei'!AI31+'States-Kekaulike'!AI31+'States-Punahou'!AI31+'States-Kahuku'!AI31+'States-Baldwin'!AI31</f>
        <v>7</v>
      </c>
      <c r="AB21" s="136">
        <f>Waipahu!AJ31+Moanalua!AJ31+Waialua!AJ31+Kaiser!AJ31+Kalani!AJ31+'Pearl City'!AJ31+Leilehua!AJ31+Kapolei!AJ31+Mililani!AJ31+Campbell!AJ31+Kahuku!AJ31+'OIA-Campbell'!AJ31+'OIA-Kahuku'!AJ31+'OIA-Kapolei'!AJ31+'States-Kekaulike'!AJ31+'States-Punahou'!AJ31+'States-Kahuku'!AJ31+'States-Baldwin'!AJ31</f>
        <v>8</v>
      </c>
      <c r="AC21" s="136">
        <f>Waipahu!AK31+Moanalua!AK31+Waialua!AK31+Kaiser!AK31+Kalani!AK31+'Pearl City'!AK31+Leilehua!AK31+Kapolei!AK31+Mililani!AK31+Campbell!AK31+Kahuku!AK31+'OIA-Campbell'!AK31+'OIA-Kahuku'!AK31+'OIA-Kapolei'!AK31+'States-Kekaulike'!AK31+'States-Punahou'!AK31+'States-Kahuku'!AK31+'States-Baldwin'!AK31</f>
        <v>10</v>
      </c>
      <c r="AD21" s="136">
        <f>Waipahu!AL31+Moanalua!AL31+Waialua!AL31+Kaiser!AL31+Kalani!AL31+'Pearl City'!AL31+Leilehua!AL31+Kapolei!AL31+Mililani!AL31+Campbell!AL31+Kahuku!AL31+'OIA-Campbell'!AL31+'OIA-Kahuku'!AL31+'OIA-Kapolei'!AL31+'States-Kekaulike'!AL31+'States-Punahou'!AL31+'States-Kahuku'!AL31+'States-Baldwin'!AL31</f>
        <v>1</v>
      </c>
      <c r="AE21" s="136">
        <f>Waipahu!AM31+Moanalua!AM31+Waialua!AM31+Kaiser!AM31+Kalani!AM31+'Pearl City'!AM31+Leilehua!AM31+Kapolei!AM31+Mililani!AM31+Campbell!AM31+Kahuku!AM31+'OIA-Campbell'!AM31+'OIA-Kahuku'!AM31+'OIA-Kapolei'!AM31+'States-Kekaulike'!AM31+'States-Punahou'!AM31+'States-Kahuku'!AM31+'States-Baldwin'!AM31</f>
        <v>0</v>
      </c>
      <c r="AF21" s="136">
        <f>Waipahu!AN31+Moanalua!AN31+Waialua!AN31+Kaiser!AN31+Kalani!AN31+'Pearl City'!AN31+Leilehua!AN31+Kapolei!AN31+Mililani!AN31+Campbell!AN31+Kahuku!AN31+'OIA-Campbell'!AN31+'OIA-Kahuku'!AN31+'OIA-Kapolei'!AN31+'States-Kekaulike'!AN31+'States-Punahou'!AN31+'States-Kahuku'!AN31+'States-Baldwin'!AN31</f>
        <v>38</v>
      </c>
      <c r="AG21" s="136">
        <f>Waipahu!AO31+Moanalua!AO31+Waialua!AO31+Kaiser!AO31+Kalani!AO31+'Pearl City'!AO31+Leilehua!AO31+Kapolei!AO31+Mililani!AO31+Campbell!AO31+Kahuku!AO31+'OIA-Campbell'!AO31+'OIA-Kahuku'!AO31+'OIA-Kapolei'!AO31+'States-Kekaulike'!AO31+'States-Punahou'!AO31+'States-Kahuku'!AO31+'States-Baldwin'!AO31</f>
        <v>7</v>
      </c>
      <c r="AH21" s="136">
        <f>Waipahu!AP31+Moanalua!AP31+Waialua!AP31+Kaiser!AP31+Kalani!AP31+'Pearl City'!AP31+Leilehua!AP31+Kapolei!AP31+Mililani!AP31+Campbell!AP31+Kahuku!AP31+'OIA-Campbell'!AP31+'OIA-Kahuku'!AP31+'OIA-Kapolei'!AP31+'States-Kekaulike'!AP31+'States-Punahou'!AP31+'States-Kahuku'!AP31+'States-Baldwin'!AP31</f>
        <v>0</v>
      </c>
      <c r="AI21" s="136">
        <f>Waipahu!AQ31+Moanalua!AQ31+Waialua!AQ31+Kaiser!AQ31+Kalani!AQ31+'Pearl City'!AQ31+Leilehua!AQ31+Kapolei!AQ31+Mililani!AQ31+Campbell!AQ31+Kahuku!AQ31+'OIA-Campbell'!AQ31+'OIA-Kahuku'!AQ31+'OIA-Kapolei'!AQ31+'States-Kekaulike'!AQ31+'States-Punahou'!AQ31+'States-Kahuku'!AQ31+'States-Baldwin'!AQ31</f>
        <v>0</v>
      </c>
      <c r="AJ21" s="136">
        <f>Waipahu!AR31+Moanalua!AR31+Waialua!AR31+Kaiser!AR31+Kalani!AR31+'Pearl City'!AR31+Leilehua!AR31+Kapolei!AR31+Mililani!AR31+Campbell!AR31+Kahuku!AR31+'OIA-Campbell'!AR31+'OIA-Kahuku'!AR31+'OIA-Kapolei'!AR31+'States-Kekaulike'!AR31+'States-Punahou'!AR31+'States-Kahuku'!AR31+'States-Baldwin'!AR31</f>
        <v>0</v>
      </c>
      <c r="AK21" s="136">
        <f>Waipahu!AS31+Moanalua!AS31+Waialua!AS31+Kaiser!AS31+Kalani!AS31+'Pearl City'!AS31+Leilehua!AS31+Kapolei!AS31+Mililani!AS31+Campbell!AS31+Kahuku!AS31+'OIA-Campbell'!AS31+'OIA-Kahuku'!AS31+'OIA-Kapolei'!AS31+'States-Kekaulike'!AS31+'States-Punahou'!AS31+'States-Kahuku'!AS31+'States-Baldwin'!AS31</f>
        <v>0</v>
      </c>
      <c r="AL21" s="136">
        <f>Waipahu!AT31+Moanalua!AT31+Waialua!AT31+Kaiser!AT31+Kalani!AT31+'Pearl City'!AT31+Leilehua!AT31+Kapolei!AT31+Mililani!AT31+Campbell!AT31+Kahuku!AT31+'OIA-Campbell'!AT31+'OIA-Kahuku'!AT31+'OIA-Kapolei'!AT31+'States-Kekaulike'!AT31+'States-Punahou'!AT31+'States-Kahuku'!AT31+'States-Baldwin'!AT31</f>
        <v>0</v>
      </c>
      <c r="AM21" s="136">
        <f>Waipahu!AU31+Moanalua!AU31+Waialua!AU31+Kaiser!AU31+Kalani!AU31+'Pearl City'!AU31+Leilehua!AU31+Kapolei!AU31+Mililani!AU31+Campbell!AU31+Kahuku!AU31+'OIA-Campbell'!AU31+'OIA-Kahuku'!AU31+'OIA-Kapolei'!AU31+'States-Kekaulike'!AU31+'States-Punahou'!AU31+'States-Kahuku'!AU31+'States-Baldwin'!AU31</f>
        <v>0</v>
      </c>
      <c r="AN21" s="136">
        <f>Waipahu!AV31+Moanalua!AV31+Waialua!AV31+Kaiser!AV31+Kalani!AV31+'Pearl City'!AV31+Leilehua!AV31+Kapolei!AV31+Mililani!AV31+Campbell!AV31+Kahuku!AV31+'OIA-Campbell'!AV31+'OIA-Kahuku'!AV31+'OIA-Kapolei'!AV31+'States-Kekaulike'!AV31+'States-Punahou'!AV31+'States-Kahuku'!AV31+'States-Baldwin'!AV31</f>
        <v>0</v>
      </c>
      <c r="AO21" s="136">
        <f>Waipahu!AW31+Moanalua!AW31+Waialua!AW31+Kaiser!AW31+Kalani!AW31+'Pearl City'!AW31+Leilehua!AW31+Kapolei!AW31+Mililani!AW31+Campbell!AW31+Kahuku!AW31+'OIA-Campbell'!AW31+'OIA-Kahuku'!AW31+'OIA-Kapolei'!AW31+'States-Kekaulike'!AW31+'States-Punahou'!AW31+'States-Kahuku'!AW31+'States-Baldwin'!AW31</f>
        <v>31</v>
      </c>
      <c r="AP21" s="136">
        <f>Waipahu!AX31+Moanalua!AX31+Waialua!AX31+Kaiser!AX31+Kalani!AX31+'Pearl City'!AX31+Leilehua!AX31+Kapolei!AX31+Mililani!AX31+Campbell!AX31+Kahuku!AX31+'OIA-Campbell'!AX31+'OIA-Kahuku'!AX31+'OIA-Kapolei'!AX31+'States-Kekaulike'!AX31+'States-Punahou'!AX31+'States-Kahuku'!AX31+'States-Baldwin'!AX31</f>
        <v>36</v>
      </c>
      <c r="AQ21" s="75">
        <f t="shared" si="0"/>
        <v>0.46268656716417911</v>
      </c>
      <c r="AR21" s="136">
        <f>Waipahu!AZ31+Moanalua!AZ31+Waialua!AZ31+Kaiser!AZ31+Kalani!AZ31+'Pearl City'!AZ31+Leilehua!AZ31+Kapolei!AZ31+Mililani!AZ31+Campbell!AZ31+Kahuku!AZ31+'OIA-Campbell'!AZ31+'OIA-Kahuku'!AZ31+'OIA-Kapolei'!AZ31+'States-Kekaulike'!AZ31+'States-Punahou'!AZ31+'States-Kahuku'!AZ31+'States-Baldwin'!AZ31</f>
        <v>18</v>
      </c>
      <c r="AS21" s="43">
        <v>16</v>
      </c>
    </row>
    <row r="22" spans="1:45">
      <c r="A22" s="42">
        <v>17</v>
      </c>
      <c r="B22" s="28">
        <f>Waipahu!J32+Moanalua!J32+Waialua!J32+Kaiser!J32+Kalani!J32+'Pearl City'!J32+Leilehua!J32+Kapolei!J32+Mililani!J32+Campbell!J32+Kahuku!J32+'OIA-Campbell'!J32+'OIA-Kahuku'!J32+'OIA-Kapolei'!J32+'States-Kekaulike'!J32+'States-Punahou'!J32+'States-Kahuku'!J32+'States-Baldwin'!J32</f>
        <v>14</v>
      </c>
      <c r="C22" s="28">
        <f>Waipahu!K32+Moanalua!K32+Waialua!K32+Kaiser!K32+Kalani!K32+'Pearl City'!K32+Leilehua!K32+Kapolei!K32+Mililani!K32+Campbell!K32+Kahuku!K32+'OIA-Campbell'!K32+'OIA-Kahuku'!K32+'OIA-Kapolei'!K32+'States-Kekaulike'!K32+'States-Punahou'!K32+'States-Kahuku'!K32+'States-Baldwin'!K32</f>
        <v>0</v>
      </c>
      <c r="D22" s="28">
        <f>Waipahu!L32+Moanalua!L32+Waialua!L32+Kaiser!L32+Kalani!L32+'Pearl City'!L32+Leilehua!L32+Kapolei!L32+Mililani!L32+Campbell!L32+Kahuku!L32+'OIA-Campbell'!L32+'OIA-Kahuku'!L32+'OIA-Kapolei'!L32+'States-Kekaulike'!L32+'States-Punahou'!L32+'States-Kahuku'!L32+'States-Baldwin'!L32</f>
        <v>5</v>
      </c>
      <c r="E22" s="28">
        <f>Waipahu!M32+Moanalua!M32+Waialua!M32+Kaiser!M32+Kalani!M32+'Pearl City'!M32+Leilehua!M32+Kapolei!M32+Mililani!M32+Campbell!M32+Kahuku!M32+'OIA-Campbell'!M32+'OIA-Kahuku'!M32+'OIA-Kapolei'!M32+'States-Kekaulike'!M32+'States-Punahou'!M32+'States-Kahuku'!M32+'States-Baldwin'!M32</f>
        <v>0</v>
      </c>
      <c r="F22" s="28">
        <f>Waipahu!N32+Moanalua!N32+Waialua!N32+Kaiser!N32+Kalani!N32+'Pearl City'!N32+Leilehua!N32+Kapolei!N32+Mililani!N32+Campbell!N32+Kahuku!N32+'OIA-Campbell'!N32+'OIA-Kahuku'!N32+'OIA-Kapolei'!N32+'States-Kekaulike'!N32+'States-Punahou'!N32+'States-Kahuku'!N32+'States-Baldwin'!N32</f>
        <v>0</v>
      </c>
      <c r="G22" s="28">
        <f>Waipahu!O32+Moanalua!O32+Waialua!O32+Kaiser!O32+Kalani!O32+'Pearl City'!O32+Leilehua!O32+Kapolei!O32+Mililani!O32+Campbell!O32+Kahuku!O32+'OIA-Campbell'!O32+'OIA-Kahuku'!O32+'OIA-Kapolei'!O32+'States-Kekaulike'!O32+'States-Punahou'!O32+'States-Kahuku'!O32+'States-Baldwin'!O32</f>
        <v>1</v>
      </c>
      <c r="H22" s="28">
        <f>Waipahu!P32+Moanalua!P32+Waialua!P32+Kaiser!P32+Kalani!P32+'Pearl City'!P32+Leilehua!P32+Kapolei!P32+Mililani!P32+Campbell!P32+Kahuku!P32+'OIA-Campbell'!P32+'OIA-Kahuku'!P32+'OIA-Kapolei'!P32+'States-Kekaulike'!P32+'States-Punahou'!P32+'States-Kahuku'!P32+'States-Baldwin'!P32</f>
        <v>0</v>
      </c>
      <c r="I22" s="28">
        <f>Waipahu!Q32+Moanalua!Q32+Waialua!Q32+Kaiser!Q32+Kalani!Q32+'Pearl City'!Q32+Leilehua!Q32+Kapolei!Q32+Mililani!Q32+Campbell!Q32+Kahuku!Q32+'OIA-Campbell'!Q32+'OIA-Kahuku'!Q32+'OIA-Kapolei'!Q32+'States-Kekaulike'!Q32+'States-Punahou'!Q32+'States-Kahuku'!Q32+'States-Baldwin'!Q32</f>
        <v>4</v>
      </c>
      <c r="J22" s="28">
        <f>Waipahu!R32+Moanalua!R32+Waialua!R32+Kaiser!R32+Kalani!R32+'Pearl City'!R32+Leilehua!R32+Kapolei!R32+Mililani!R32+Campbell!R32+Kahuku!R32+'OIA-Campbell'!R32+'OIA-Kahuku'!R32+'OIA-Kapolei'!R32+'States-Kekaulike'!R32+'States-Punahou'!R32+'States-Kahuku'!R32+'States-Baldwin'!R32</f>
        <v>11</v>
      </c>
      <c r="K22" s="28">
        <f>Waipahu!S32+Moanalua!S32+Waialua!S32+Kaiser!S32+Kalani!S32+'Pearl City'!S32+Leilehua!S32+Kapolei!S32+Mililani!S32+Campbell!S32+Kahuku!S32+'OIA-Campbell'!S32+'OIA-Kahuku'!S32+'OIA-Kapolei'!S32+'States-Kekaulike'!S32+'States-Punahou'!S32+'States-Kahuku'!S32+'States-Baldwin'!S32</f>
        <v>0</v>
      </c>
      <c r="L22" s="28">
        <f>Waipahu!T32+Moanalua!T32+Waialua!T32+Kaiser!T32+Kalani!T32+'Pearl City'!T32+Leilehua!T32+Kapolei!T32+Mililani!T32+Campbell!T32+Kahuku!T32+'OIA-Campbell'!T32+'OIA-Kahuku'!T32+'OIA-Kapolei'!T32+'States-Kekaulike'!T32+'States-Punahou'!T32+'States-Kahuku'!T32+'States-Baldwin'!T32</f>
        <v>2</v>
      </c>
      <c r="M22" s="28">
        <f>Waipahu!U32+Moanalua!U32+Waialua!U32+Kaiser!U32+Kalani!U32+'Pearl City'!U32+Leilehua!U32+Kapolei!U32+Mililani!U32+Campbell!U32+Kahuku!U32+'OIA-Campbell'!U32+'OIA-Kahuku'!U32+'OIA-Kapolei'!U32+'States-Kekaulike'!U32+'States-Punahou'!U32+'States-Kahuku'!U32+'States-Baldwin'!U32</f>
        <v>14</v>
      </c>
      <c r="N22" s="28">
        <f>Waipahu!V32+Moanalua!V32+Waialua!V32+Kaiser!V32+Kalani!V32+'Pearl City'!V32+Leilehua!V32+Kapolei!V32+Mililani!V32+Campbell!V32+Kahuku!V32+'OIA-Campbell'!V32+'OIA-Kahuku'!V32+'OIA-Kapolei'!V32+'States-Kekaulike'!V32+'States-Punahou'!V32+'States-Kahuku'!V32+'States-Baldwin'!V32</f>
        <v>0</v>
      </c>
      <c r="O22" s="28">
        <f>Waipahu!W32+Moanalua!W32+Waialua!W32+Kaiser!W32+Kalani!W32+'Pearl City'!W32+Leilehua!W32+Kapolei!W32+Mililani!W32+Campbell!W32+Kahuku!W32+'OIA-Campbell'!W32+'OIA-Kahuku'!W32+'OIA-Kapolei'!W32+'States-Kekaulike'!W32+'States-Punahou'!W32+'States-Kahuku'!W32+'States-Baldwin'!W32</f>
        <v>0</v>
      </c>
      <c r="P22" s="28">
        <f>Waipahu!X32+Moanalua!X32+Waialua!X32+Kaiser!X32+Kalani!X32+'Pearl City'!X32+Leilehua!X32+Kapolei!X32+Mililani!X32+Campbell!X32+Kahuku!X32+'OIA-Campbell'!X32+'OIA-Kahuku'!X32+'OIA-Kapolei'!X32+'States-Kekaulike'!X32+'States-Punahou'!X32+'States-Kahuku'!X32+'States-Baldwin'!X32</f>
        <v>8</v>
      </c>
      <c r="Q22" s="28">
        <f>Waipahu!Y32+Moanalua!Y32+Waialua!Y32+Kaiser!Y32+Kalani!Y32+'Pearl City'!Y32+Leilehua!Y32+Kapolei!Y32+Mililani!Y32+Campbell!Y32+Kahuku!Y32+'OIA-Campbell'!Y32+'OIA-Kahuku'!Y32+'OIA-Kapolei'!Y32+'States-Kekaulike'!Y32+'States-Punahou'!Y32+'States-Kahuku'!Y32+'States-Baldwin'!Y32</f>
        <v>0</v>
      </c>
      <c r="R22" s="28">
        <f>Waipahu!Z32+Moanalua!Z32+Waialua!Z32+Kaiser!Z32+Kalani!Z32+'Pearl City'!Z32+Leilehua!Z32+Kapolei!Z32+Mililani!Z32+Campbell!Z32+Kahuku!Z32+'OIA-Campbell'!Z32+'OIA-Kahuku'!Z32+'OIA-Kapolei'!Z32+'States-Kekaulike'!Z32+'States-Punahou'!Z32+'States-Kahuku'!Z32+'States-Baldwin'!Z32</f>
        <v>28</v>
      </c>
      <c r="S22" s="28">
        <f>Waipahu!AA32+Moanalua!AA32+Waialua!AA32+Kaiser!AA32+Kalani!AA32+'Pearl City'!AA32+Leilehua!AA32+Kapolei!AA32+Mililani!AA32+Campbell!AA32+Kahuku!AA32+'OIA-Campbell'!AA32+'OIA-Kahuku'!AA32+'OIA-Kapolei'!AA32+'States-Kekaulike'!AA32+'States-Punahou'!AA32+'States-Kahuku'!AA32+'States-Baldwin'!AA32</f>
        <v>13</v>
      </c>
      <c r="T22" s="28">
        <f>Waipahu!AB32+Moanalua!AB32+Waialua!AB32+Kaiser!AB32+Kalani!AB32+'Pearl City'!AB32+Leilehua!AB32+Kapolei!AB32+Mililani!AB32+Campbell!AB32+Kahuku!AB32+'OIA-Campbell'!AB32+'OIA-Kahuku'!AB32+'OIA-Kapolei'!AB32+'States-Kekaulike'!AB32+'States-Punahou'!AB32+'States-Kahuku'!AB32+'States-Baldwin'!AB32</f>
        <v>2</v>
      </c>
      <c r="U22" s="28">
        <f>Waipahu!AC32+Moanalua!AC32+Waialua!AC32+Kaiser!AC32+Kalani!AC32+'Pearl City'!AC32+Leilehua!AC32+Kapolei!AC32+Mililani!AC32+Campbell!AC32+Kahuku!AC32+'OIA-Campbell'!AC32+'OIA-Kahuku'!AC32+'OIA-Kapolei'!AC32+'States-Kekaulike'!AC32+'States-Punahou'!AC32+'States-Kahuku'!AC32+'States-Baldwin'!AC32</f>
        <v>1</v>
      </c>
      <c r="V22" s="28">
        <f>Waipahu!AD32+Moanalua!AD32+Waialua!AD32+Kaiser!AD32+Kalani!AD32+'Pearl City'!AD32+Leilehua!AD32+Kapolei!AD32+Mililani!AD32+Campbell!AD32+Kahuku!AD32+'OIA-Campbell'!AD32+'OIA-Kahuku'!AD32+'OIA-Kapolei'!AD32+'States-Kekaulike'!AD32+'States-Punahou'!AD32+'States-Kahuku'!AD32+'States-Baldwin'!AD32</f>
        <v>1</v>
      </c>
      <c r="W22" s="28">
        <f>Waipahu!AE32+Moanalua!AE32+Waialua!AE32+Kaiser!AE32+Kalani!AE32+'Pearl City'!AE32+Leilehua!AE32+Kapolei!AE32+Mililani!AE32+Campbell!AE32+Kahuku!AE32+'OIA-Campbell'!AE32+'OIA-Kahuku'!AE32+'OIA-Kapolei'!AE32+'States-Kekaulike'!AE32+'States-Punahou'!AE32+'States-Kahuku'!AE32+'States-Baldwin'!AE32</f>
        <v>0</v>
      </c>
      <c r="X22" s="28">
        <f>Waipahu!AF32+Moanalua!AF32+Waialua!AF32+Kaiser!AF32+Kalani!AF32+'Pearl City'!AF32+Leilehua!AF32+Kapolei!AF32+Mililani!AF32+Campbell!AF32+Kahuku!AF32+'OIA-Campbell'!AF32+'OIA-Kahuku'!AF32+'OIA-Kapolei'!AF32+'States-Kekaulike'!AF32+'States-Punahou'!AF32+'States-Kahuku'!AF32+'States-Baldwin'!AF32</f>
        <v>0</v>
      </c>
      <c r="Y22" s="28">
        <f>Waipahu!AG32+Moanalua!AG32+Waialua!AG32+Kaiser!AG32+Kalani!AG32+'Pearl City'!AG32+Leilehua!AG32+Kapolei!AG32+Mililani!AG32+Campbell!AG32+Kahuku!AG32+'OIA-Campbell'!AG32+'OIA-Kahuku'!AG32+'OIA-Kapolei'!AG32+'States-Kekaulike'!AG32+'States-Punahou'!AG32+'States-Kahuku'!AG32+'States-Baldwin'!AG32</f>
        <v>12</v>
      </c>
      <c r="Z22" s="28">
        <f>Waipahu!AH32+Moanalua!AH32+Waialua!AH32+Kaiser!AH32+Kalani!AH32+'Pearl City'!AH32+Leilehua!AH32+Kapolei!AH32+Mililani!AH32+Campbell!AH32+Kahuku!AH32+'OIA-Campbell'!AH32+'OIA-Kahuku'!AH32+'OIA-Kapolei'!AH32+'States-Kekaulike'!AH32+'States-Punahou'!AH32+'States-Kahuku'!AH32+'States-Baldwin'!AH32</f>
        <v>0</v>
      </c>
      <c r="AA22" s="28">
        <f>Waipahu!AI32+Moanalua!AI32+Waialua!AI32+Kaiser!AI32+Kalani!AI32+'Pearl City'!AI32+Leilehua!AI32+Kapolei!AI32+Mililani!AI32+Campbell!AI32+Kahuku!AI32+'OIA-Campbell'!AI32+'OIA-Kahuku'!AI32+'OIA-Kapolei'!AI32+'States-Kekaulike'!AI32+'States-Punahou'!AI32+'States-Kahuku'!AI32+'States-Baldwin'!AI32</f>
        <v>3</v>
      </c>
      <c r="AB22" s="28">
        <f>Waipahu!AJ32+Moanalua!AJ32+Waialua!AJ32+Kaiser!AJ32+Kalani!AJ32+'Pearl City'!AJ32+Leilehua!AJ32+Kapolei!AJ32+Mililani!AJ32+Campbell!AJ32+Kahuku!AJ32+'OIA-Campbell'!AJ32+'OIA-Kahuku'!AJ32+'OIA-Kapolei'!AJ32+'States-Kekaulike'!AJ32+'States-Punahou'!AJ32+'States-Kahuku'!AJ32+'States-Baldwin'!AJ32</f>
        <v>1</v>
      </c>
      <c r="AC22" s="28">
        <f>Waipahu!AK32+Moanalua!AK32+Waialua!AK32+Kaiser!AK32+Kalani!AK32+'Pearl City'!AK32+Leilehua!AK32+Kapolei!AK32+Mililani!AK32+Campbell!AK32+Kahuku!AK32+'OIA-Campbell'!AK32+'OIA-Kahuku'!AK32+'OIA-Kapolei'!AK32+'States-Kekaulike'!AK32+'States-Punahou'!AK32+'States-Kahuku'!AK32+'States-Baldwin'!AK32</f>
        <v>8</v>
      </c>
      <c r="AD22" s="28">
        <f>Waipahu!AL32+Moanalua!AL32+Waialua!AL32+Kaiser!AL32+Kalani!AL32+'Pearl City'!AL32+Leilehua!AL32+Kapolei!AL32+Mililani!AL32+Campbell!AL32+Kahuku!AL32+'OIA-Campbell'!AL32+'OIA-Kahuku'!AL32+'OIA-Kapolei'!AL32+'States-Kekaulike'!AL32+'States-Punahou'!AL32+'States-Kahuku'!AL32+'States-Baldwin'!AL32</f>
        <v>2</v>
      </c>
      <c r="AE22" s="28">
        <f>Waipahu!AM32+Moanalua!AM32+Waialua!AM32+Kaiser!AM32+Kalani!AM32+'Pearl City'!AM32+Leilehua!AM32+Kapolei!AM32+Mililani!AM32+Campbell!AM32+Kahuku!AM32+'OIA-Campbell'!AM32+'OIA-Kahuku'!AM32+'OIA-Kapolei'!AM32+'States-Kekaulike'!AM32+'States-Punahou'!AM32+'States-Kahuku'!AM32+'States-Baldwin'!AM32</f>
        <v>1</v>
      </c>
      <c r="AF22" s="28">
        <f>Waipahu!AN32+Moanalua!AN32+Waialua!AN32+Kaiser!AN32+Kalani!AN32+'Pearl City'!AN32+Leilehua!AN32+Kapolei!AN32+Mililani!AN32+Campbell!AN32+Kahuku!AN32+'OIA-Campbell'!AN32+'OIA-Kahuku'!AN32+'OIA-Kapolei'!AN32+'States-Kekaulike'!AN32+'States-Punahou'!AN32+'States-Kahuku'!AN32+'States-Baldwin'!AN32</f>
        <v>13</v>
      </c>
      <c r="AG22" s="28">
        <f>Waipahu!AO32+Moanalua!AO32+Waialua!AO32+Kaiser!AO32+Kalani!AO32+'Pearl City'!AO32+Leilehua!AO32+Kapolei!AO32+Mililani!AO32+Campbell!AO32+Kahuku!AO32+'OIA-Campbell'!AO32+'OIA-Kahuku'!AO32+'OIA-Kapolei'!AO32+'States-Kekaulike'!AO32+'States-Punahou'!AO32+'States-Kahuku'!AO32+'States-Baldwin'!AO32</f>
        <v>8</v>
      </c>
      <c r="AH22" s="28">
        <f>Waipahu!AP32+Moanalua!AP32+Waialua!AP32+Kaiser!AP32+Kalani!AP32+'Pearl City'!AP32+Leilehua!AP32+Kapolei!AP32+Mililani!AP32+Campbell!AP32+Kahuku!AP32+'OIA-Campbell'!AP32+'OIA-Kahuku'!AP32+'OIA-Kapolei'!AP32+'States-Kekaulike'!AP32+'States-Punahou'!AP32+'States-Kahuku'!AP32+'States-Baldwin'!AP32</f>
        <v>0</v>
      </c>
      <c r="AI22" s="28">
        <f>Waipahu!AQ32+Moanalua!AQ32+Waialua!AQ32+Kaiser!AQ32+Kalani!AQ32+'Pearl City'!AQ32+Leilehua!AQ32+Kapolei!AQ32+Mililani!AQ32+Campbell!AQ32+Kahuku!AQ32+'OIA-Campbell'!AQ32+'OIA-Kahuku'!AQ32+'OIA-Kapolei'!AQ32+'States-Kekaulike'!AQ32+'States-Punahou'!AQ32+'States-Kahuku'!AQ32+'States-Baldwin'!AQ32</f>
        <v>0</v>
      </c>
      <c r="AJ22" s="28">
        <f>Waipahu!AR32+Moanalua!AR32+Waialua!AR32+Kaiser!AR32+Kalani!AR32+'Pearl City'!AR32+Leilehua!AR32+Kapolei!AR32+Mililani!AR32+Campbell!AR32+Kahuku!AR32+'OIA-Campbell'!AR32+'OIA-Kahuku'!AR32+'OIA-Kapolei'!AR32+'States-Kekaulike'!AR32+'States-Punahou'!AR32+'States-Kahuku'!AR32+'States-Baldwin'!AR32</f>
        <v>0</v>
      </c>
      <c r="AK22" s="28">
        <f>Waipahu!AS32+Moanalua!AS32+Waialua!AS32+Kaiser!AS32+Kalani!AS32+'Pearl City'!AS32+Leilehua!AS32+Kapolei!AS32+Mililani!AS32+Campbell!AS32+Kahuku!AS32+'OIA-Campbell'!AS32+'OIA-Kahuku'!AS32+'OIA-Kapolei'!AS32+'States-Kekaulike'!AS32+'States-Punahou'!AS32+'States-Kahuku'!AS32+'States-Baldwin'!AS32</f>
        <v>0</v>
      </c>
      <c r="AL22" s="28">
        <f>Waipahu!AT32+Moanalua!AT32+Waialua!AT32+Kaiser!AT32+Kalani!AT32+'Pearl City'!AT32+Leilehua!AT32+Kapolei!AT32+Mililani!AT32+Campbell!AT32+Kahuku!AT32+'OIA-Campbell'!AT32+'OIA-Kahuku'!AT32+'OIA-Kapolei'!AT32+'States-Kekaulike'!AT32+'States-Punahou'!AT32+'States-Kahuku'!AT32+'States-Baldwin'!AT32</f>
        <v>0</v>
      </c>
      <c r="AM22" s="28">
        <f>Waipahu!AU32+Moanalua!AU32+Waialua!AU32+Kaiser!AU32+Kalani!AU32+'Pearl City'!AU32+Leilehua!AU32+Kapolei!AU32+Mililani!AU32+Campbell!AU32+Kahuku!AU32+'OIA-Campbell'!AU32+'OIA-Kahuku'!AU32+'OIA-Kapolei'!AU32+'States-Kekaulike'!AU32+'States-Punahou'!AU32+'States-Kahuku'!AU32+'States-Baldwin'!AU32</f>
        <v>0</v>
      </c>
      <c r="AN22" s="28">
        <f>Waipahu!AV32+Moanalua!AV32+Waialua!AV32+Kaiser!AV32+Kalani!AV32+'Pearl City'!AV32+Leilehua!AV32+Kapolei!AV32+Mililani!AV32+Campbell!AV32+Kahuku!AV32+'OIA-Campbell'!AV32+'OIA-Kahuku'!AV32+'OIA-Kapolei'!AV32+'States-Kekaulike'!AV32+'States-Punahou'!AV32+'States-Kahuku'!AV32+'States-Baldwin'!AV32</f>
        <v>0</v>
      </c>
      <c r="AO22" s="28">
        <f>Waipahu!AW32+Moanalua!AW32+Waialua!AW32+Kaiser!AW32+Kalani!AW32+'Pearl City'!AW32+Leilehua!AW32+Kapolei!AW32+Mililani!AW32+Campbell!AW32+Kahuku!AW32+'OIA-Campbell'!AW32+'OIA-Kahuku'!AW32+'OIA-Kapolei'!AW32+'States-Kekaulike'!AW32+'States-Punahou'!AW32+'States-Kahuku'!AW32+'States-Baldwin'!AW32</f>
        <v>19</v>
      </c>
      <c r="AP22" s="28">
        <f>Waipahu!AX32+Moanalua!AX32+Waialua!AX32+Kaiser!AX32+Kalani!AX32+'Pearl City'!AX32+Leilehua!AX32+Kapolei!AX32+Mililani!AX32+Campbell!AX32+Kahuku!AX32+'OIA-Campbell'!AX32+'OIA-Kahuku'!AX32+'OIA-Kapolei'!AX32+'States-Kekaulike'!AX32+'States-Punahou'!AX32+'States-Kahuku'!AX32+'States-Baldwin'!AX32</f>
        <v>31</v>
      </c>
      <c r="AQ22" s="67">
        <f t="shared" si="0"/>
        <v>0.38</v>
      </c>
      <c r="AR22" s="28">
        <f>Waipahu!AZ32+Moanalua!AZ32+Waialua!AZ32+Kaiser!AZ32+Kalani!AZ32+'Pearl City'!AZ32+Leilehua!AZ32+Kapolei!AZ32+Mililani!AZ32+Campbell!AZ32+Kahuku!AZ32+'OIA-Campbell'!AZ32+'OIA-Kahuku'!AZ32+'OIA-Kapolei'!AZ32+'States-Kekaulike'!AZ32+'States-Punahou'!AZ32+'States-Kahuku'!AZ32+'States-Baldwin'!AZ32</f>
        <v>17</v>
      </c>
      <c r="AS22" s="32">
        <v>17</v>
      </c>
    </row>
    <row r="23" spans="1:45">
      <c r="A23" s="42">
        <v>18</v>
      </c>
      <c r="B23" s="28">
        <f>Waipahu!J33+Moanalua!J33+Waialua!J33+Kaiser!J33+Kalani!J33+'Pearl City'!J33+Leilehua!J33+Kapolei!J33+Mililani!J33+Campbell!J33+Kahuku!J33+'OIA-Campbell'!J33+'OIA-Kahuku'!J33+'OIA-Kapolei'!J33+'States-Kekaulike'!J33+'States-Punahou'!J33+'States-Kahuku'!J33+'States-Baldwin'!J33</f>
        <v>1</v>
      </c>
      <c r="C23" s="28">
        <f>Waipahu!K33+Moanalua!K33+Waialua!K33+Kaiser!K33+Kalani!K33+'Pearl City'!K33+Leilehua!K33+Kapolei!K33+Mililani!K33+Campbell!K33+Kahuku!K33+'OIA-Campbell'!K33+'OIA-Kahuku'!K33+'OIA-Kapolei'!K33+'States-Kekaulike'!K33+'States-Punahou'!K33+'States-Kahuku'!K33+'States-Baldwin'!K33</f>
        <v>0</v>
      </c>
      <c r="D23" s="28">
        <f>Waipahu!L33+Moanalua!L33+Waialua!L33+Kaiser!L33+Kalani!L33+'Pearl City'!L33+Leilehua!L33+Kapolei!L33+Mililani!L33+Campbell!L33+Kahuku!L33+'OIA-Campbell'!L33+'OIA-Kahuku'!L33+'OIA-Kapolei'!L33+'States-Kekaulike'!L33+'States-Punahou'!L33+'States-Kahuku'!L33+'States-Baldwin'!L33</f>
        <v>1</v>
      </c>
      <c r="E23" s="28">
        <f>Waipahu!M33+Moanalua!M33+Waialua!M33+Kaiser!M33+Kalani!M33+'Pearl City'!M33+Leilehua!M33+Kapolei!M33+Mililani!M33+Campbell!M33+Kahuku!M33+'OIA-Campbell'!M33+'OIA-Kahuku'!M33+'OIA-Kapolei'!M33+'States-Kekaulike'!M33+'States-Punahou'!M33+'States-Kahuku'!M33+'States-Baldwin'!M33</f>
        <v>0</v>
      </c>
      <c r="F23" s="28">
        <f>Waipahu!N33+Moanalua!N33+Waialua!N33+Kaiser!N33+Kalani!N33+'Pearl City'!N33+Leilehua!N33+Kapolei!N33+Mililani!N33+Campbell!N33+Kahuku!N33+'OIA-Campbell'!N33+'OIA-Kahuku'!N33+'OIA-Kapolei'!N33+'States-Kekaulike'!N33+'States-Punahou'!N33+'States-Kahuku'!N33+'States-Baldwin'!N33</f>
        <v>0</v>
      </c>
      <c r="G23" s="28">
        <f>Waipahu!O33+Moanalua!O33+Waialua!O33+Kaiser!O33+Kalani!O33+'Pearl City'!O33+Leilehua!O33+Kapolei!O33+Mililani!O33+Campbell!O33+Kahuku!O33+'OIA-Campbell'!O33+'OIA-Kahuku'!O33+'OIA-Kapolei'!O33+'States-Kekaulike'!O33+'States-Punahou'!O33+'States-Kahuku'!O33+'States-Baldwin'!O33</f>
        <v>0</v>
      </c>
      <c r="H23" s="28">
        <f>Waipahu!P33+Moanalua!P33+Waialua!P33+Kaiser!P33+Kalani!P33+'Pearl City'!P33+Leilehua!P33+Kapolei!P33+Mililani!P33+Campbell!P33+Kahuku!P33+'OIA-Campbell'!P33+'OIA-Kahuku'!P33+'OIA-Kapolei'!P33+'States-Kekaulike'!P33+'States-Punahou'!P33+'States-Kahuku'!P33+'States-Baldwin'!P33</f>
        <v>0</v>
      </c>
      <c r="I23" s="28">
        <f>Waipahu!Q33+Moanalua!Q33+Waialua!Q33+Kaiser!Q33+Kalani!Q33+'Pearl City'!Q33+Leilehua!Q33+Kapolei!Q33+Mililani!Q33+Campbell!Q33+Kahuku!Q33+'OIA-Campbell'!Q33+'OIA-Kahuku'!Q33+'OIA-Kapolei'!Q33+'States-Kekaulike'!Q33+'States-Punahou'!Q33+'States-Kahuku'!Q33+'States-Baldwin'!Q33</f>
        <v>3</v>
      </c>
      <c r="J23" s="28">
        <f>Waipahu!R33+Moanalua!R33+Waialua!R33+Kaiser!R33+Kalani!R33+'Pearl City'!R33+Leilehua!R33+Kapolei!R33+Mililani!R33+Campbell!R33+Kahuku!R33+'OIA-Campbell'!R33+'OIA-Kahuku'!R33+'OIA-Kapolei'!R33+'States-Kekaulike'!R33+'States-Punahou'!R33+'States-Kahuku'!R33+'States-Baldwin'!R33</f>
        <v>1</v>
      </c>
      <c r="K23" s="28">
        <f>Waipahu!S33+Moanalua!S33+Waialua!S33+Kaiser!S33+Kalani!S33+'Pearl City'!S33+Leilehua!S33+Kapolei!S33+Mililani!S33+Campbell!S33+Kahuku!S33+'OIA-Campbell'!S33+'OIA-Kahuku'!S33+'OIA-Kapolei'!S33+'States-Kekaulike'!S33+'States-Punahou'!S33+'States-Kahuku'!S33+'States-Baldwin'!S33</f>
        <v>0</v>
      </c>
      <c r="L23" s="28">
        <f>Waipahu!T33+Moanalua!T33+Waialua!T33+Kaiser!T33+Kalani!T33+'Pearl City'!T33+Leilehua!T33+Kapolei!T33+Mililani!T33+Campbell!T33+Kahuku!T33+'OIA-Campbell'!T33+'OIA-Kahuku'!T33+'OIA-Kapolei'!T33+'States-Kekaulike'!T33+'States-Punahou'!T33+'States-Kahuku'!T33+'States-Baldwin'!T33</f>
        <v>0</v>
      </c>
      <c r="M23" s="28">
        <f>Waipahu!U33+Moanalua!U33+Waialua!U33+Kaiser!U33+Kalani!U33+'Pearl City'!U33+Leilehua!U33+Kapolei!U33+Mililani!U33+Campbell!U33+Kahuku!U33+'OIA-Campbell'!U33+'OIA-Kahuku'!U33+'OIA-Kapolei'!U33+'States-Kekaulike'!U33+'States-Punahou'!U33+'States-Kahuku'!U33+'States-Baldwin'!U33</f>
        <v>1</v>
      </c>
      <c r="N23" s="28">
        <f>Waipahu!V33+Moanalua!V33+Waialua!V33+Kaiser!V33+Kalani!V33+'Pearl City'!V33+Leilehua!V33+Kapolei!V33+Mililani!V33+Campbell!V33+Kahuku!V33+'OIA-Campbell'!V33+'OIA-Kahuku'!V33+'OIA-Kapolei'!V33+'States-Kekaulike'!V33+'States-Punahou'!V33+'States-Kahuku'!V33+'States-Baldwin'!V33</f>
        <v>0</v>
      </c>
      <c r="O23" s="28">
        <f>Waipahu!W33+Moanalua!W33+Waialua!W33+Kaiser!W33+Kalani!W33+'Pearl City'!W33+Leilehua!W33+Kapolei!W33+Mililani!W33+Campbell!W33+Kahuku!W33+'OIA-Campbell'!W33+'OIA-Kahuku'!W33+'OIA-Kapolei'!W33+'States-Kekaulike'!W33+'States-Punahou'!W33+'States-Kahuku'!W33+'States-Baldwin'!W33</f>
        <v>0</v>
      </c>
      <c r="P23" s="28">
        <f>Waipahu!X33+Moanalua!X33+Waialua!X33+Kaiser!X33+Kalani!X33+'Pearl City'!X33+Leilehua!X33+Kapolei!X33+Mililani!X33+Campbell!X33+Kahuku!X33+'OIA-Campbell'!X33+'OIA-Kahuku'!X33+'OIA-Kapolei'!X33+'States-Kekaulike'!X33+'States-Punahou'!X33+'States-Kahuku'!X33+'States-Baldwin'!X33</f>
        <v>0</v>
      </c>
      <c r="Q23" s="28">
        <f>Waipahu!Y33+Moanalua!Y33+Waialua!Y33+Kaiser!Y33+Kalani!Y33+'Pearl City'!Y33+Leilehua!Y33+Kapolei!Y33+Mililani!Y33+Campbell!Y33+Kahuku!Y33+'OIA-Campbell'!Y33+'OIA-Kahuku'!Y33+'OIA-Kapolei'!Y33+'States-Kekaulike'!Y33+'States-Punahou'!Y33+'States-Kahuku'!Y33+'States-Baldwin'!Y33</f>
        <v>0</v>
      </c>
      <c r="R23" s="28">
        <f>Waipahu!Z33+Moanalua!Z33+Waialua!Z33+Kaiser!Z33+Kalani!Z33+'Pearl City'!Z33+Leilehua!Z33+Kapolei!Z33+Mililani!Z33+Campbell!Z33+Kahuku!Z33+'OIA-Campbell'!Z33+'OIA-Kahuku'!Z33+'OIA-Kapolei'!Z33+'States-Kekaulike'!Z33+'States-Punahou'!Z33+'States-Kahuku'!Z33+'States-Baldwin'!Z33</f>
        <v>10</v>
      </c>
      <c r="S23" s="28">
        <f>Waipahu!AA33+Moanalua!AA33+Waialua!AA33+Kaiser!AA33+Kalani!AA33+'Pearl City'!AA33+Leilehua!AA33+Kapolei!AA33+Mililani!AA33+Campbell!AA33+Kahuku!AA33+'OIA-Campbell'!AA33+'OIA-Kahuku'!AA33+'OIA-Kapolei'!AA33+'States-Kekaulike'!AA33+'States-Punahou'!AA33+'States-Kahuku'!AA33+'States-Baldwin'!AA33</f>
        <v>4</v>
      </c>
      <c r="T23" s="28">
        <f>Waipahu!AB33+Moanalua!AB33+Waialua!AB33+Kaiser!AB33+Kalani!AB33+'Pearl City'!AB33+Leilehua!AB33+Kapolei!AB33+Mililani!AB33+Campbell!AB33+Kahuku!AB33+'OIA-Campbell'!AB33+'OIA-Kahuku'!AB33+'OIA-Kapolei'!AB33+'States-Kekaulike'!AB33+'States-Punahou'!AB33+'States-Kahuku'!AB33+'States-Baldwin'!AB33</f>
        <v>0</v>
      </c>
      <c r="U23" s="28">
        <f>Waipahu!AC33+Moanalua!AC33+Waialua!AC33+Kaiser!AC33+Kalani!AC33+'Pearl City'!AC33+Leilehua!AC33+Kapolei!AC33+Mililani!AC33+Campbell!AC33+Kahuku!AC33+'OIA-Campbell'!AC33+'OIA-Kahuku'!AC33+'OIA-Kapolei'!AC33+'States-Kekaulike'!AC33+'States-Punahou'!AC33+'States-Kahuku'!AC33+'States-Baldwin'!AC33</f>
        <v>0</v>
      </c>
      <c r="V23" s="28">
        <f>Waipahu!AD33+Moanalua!AD33+Waialua!AD33+Kaiser!AD33+Kalani!AD33+'Pearl City'!AD33+Leilehua!AD33+Kapolei!AD33+Mililani!AD33+Campbell!AD33+Kahuku!AD33+'OIA-Campbell'!AD33+'OIA-Kahuku'!AD33+'OIA-Kapolei'!AD33+'States-Kekaulike'!AD33+'States-Punahou'!AD33+'States-Kahuku'!AD33+'States-Baldwin'!AD33</f>
        <v>0</v>
      </c>
      <c r="W23" s="28">
        <f>Waipahu!AE33+Moanalua!AE33+Waialua!AE33+Kaiser!AE33+Kalani!AE33+'Pearl City'!AE33+Leilehua!AE33+Kapolei!AE33+Mililani!AE33+Campbell!AE33+Kahuku!AE33+'OIA-Campbell'!AE33+'OIA-Kahuku'!AE33+'OIA-Kapolei'!AE33+'States-Kekaulike'!AE33+'States-Punahou'!AE33+'States-Kahuku'!AE33+'States-Baldwin'!AE33</f>
        <v>0</v>
      </c>
      <c r="X23" s="28">
        <f>Waipahu!AF33+Moanalua!AF33+Waialua!AF33+Kaiser!AF33+Kalani!AF33+'Pearl City'!AF33+Leilehua!AF33+Kapolei!AF33+Mililani!AF33+Campbell!AF33+Kahuku!AF33+'OIA-Campbell'!AF33+'OIA-Kahuku'!AF33+'OIA-Kapolei'!AF33+'States-Kekaulike'!AF33+'States-Punahou'!AF33+'States-Kahuku'!AF33+'States-Baldwin'!AF33</f>
        <v>0</v>
      </c>
      <c r="Y23" s="28">
        <f>Waipahu!AG33+Moanalua!AG33+Waialua!AG33+Kaiser!AG33+Kalani!AG33+'Pearl City'!AG33+Leilehua!AG33+Kapolei!AG33+Mililani!AG33+Campbell!AG33+Kahuku!AG33+'OIA-Campbell'!AG33+'OIA-Kahuku'!AG33+'OIA-Kapolei'!AG33+'States-Kekaulike'!AG33+'States-Punahou'!AG33+'States-Kahuku'!AG33+'States-Baldwin'!AG33</f>
        <v>2</v>
      </c>
      <c r="Z23" s="28">
        <f>Waipahu!AH33+Moanalua!AH33+Waialua!AH33+Kaiser!AH33+Kalani!AH33+'Pearl City'!AH33+Leilehua!AH33+Kapolei!AH33+Mililani!AH33+Campbell!AH33+Kahuku!AH33+'OIA-Campbell'!AH33+'OIA-Kahuku'!AH33+'OIA-Kapolei'!AH33+'States-Kekaulike'!AH33+'States-Punahou'!AH33+'States-Kahuku'!AH33+'States-Baldwin'!AH33</f>
        <v>0</v>
      </c>
      <c r="AA23" s="28">
        <f>Waipahu!AI33+Moanalua!AI33+Waialua!AI33+Kaiser!AI33+Kalani!AI33+'Pearl City'!AI33+Leilehua!AI33+Kapolei!AI33+Mililani!AI33+Campbell!AI33+Kahuku!AI33+'OIA-Campbell'!AI33+'OIA-Kahuku'!AI33+'OIA-Kapolei'!AI33+'States-Kekaulike'!AI33+'States-Punahou'!AI33+'States-Kahuku'!AI33+'States-Baldwin'!AI33</f>
        <v>1</v>
      </c>
      <c r="AB23" s="28">
        <f>Waipahu!AJ33+Moanalua!AJ33+Waialua!AJ33+Kaiser!AJ33+Kalani!AJ33+'Pearl City'!AJ33+Leilehua!AJ33+Kapolei!AJ33+Mililani!AJ33+Campbell!AJ33+Kahuku!AJ33+'OIA-Campbell'!AJ33+'OIA-Kahuku'!AJ33+'OIA-Kapolei'!AJ33+'States-Kekaulike'!AJ33+'States-Punahou'!AJ33+'States-Kahuku'!AJ33+'States-Baldwin'!AJ33</f>
        <v>2</v>
      </c>
      <c r="AC23" s="28">
        <f>Waipahu!AK33+Moanalua!AK33+Waialua!AK33+Kaiser!AK33+Kalani!AK33+'Pearl City'!AK33+Leilehua!AK33+Kapolei!AK33+Mililani!AK33+Campbell!AK33+Kahuku!AK33+'OIA-Campbell'!AK33+'OIA-Kahuku'!AK33+'OIA-Kapolei'!AK33+'States-Kekaulike'!AK33+'States-Punahou'!AK33+'States-Kahuku'!AK33+'States-Baldwin'!AK33</f>
        <v>4</v>
      </c>
      <c r="AD23" s="28">
        <f>Waipahu!AL33+Moanalua!AL33+Waialua!AL33+Kaiser!AL33+Kalani!AL33+'Pearl City'!AL33+Leilehua!AL33+Kapolei!AL33+Mililani!AL33+Campbell!AL33+Kahuku!AL33+'OIA-Campbell'!AL33+'OIA-Kahuku'!AL33+'OIA-Kapolei'!AL33+'States-Kekaulike'!AL33+'States-Punahou'!AL33+'States-Kahuku'!AL33+'States-Baldwin'!AL33</f>
        <v>1</v>
      </c>
      <c r="AE23" s="28">
        <f>Waipahu!AM33+Moanalua!AM33+Waialua!AM33+Kaiser!AM33+Kalani!AM33+'Pearl City'!AM33+Leilehua!AM33+Kapolei!AM33+Mililani!AM33+Campbell!AM33+Kahuku!AM33+'OIA-Campbell'!AM33+'OIA-Kahuku'!AM33+'OIA-Kapolei'!AM33+'States-Kekaulike'!AM33+'States-Punahou'!AM33+'States-Kahuku'!AM33+'States-Baldwin'!AM33</f>
        <v>0</v>
      </c>
      <c r="AF23" s="28">
        <f>Waipahu!AN33+Moanalua!AN33+Waialua!AN33+Kaiser!AN33+Kalani!AN33+'Pearl City'!AN33+Leilehua!AN33+Kapolei!AN33+Mililani!AN33+Campbell!AN33+Kahuku!AN33+'OIA-Campbell'!AN33+'OIA-Kahuku'!AN33+'OIA-Kapolei'!AN33+'States-Kekaulike'!AN33+'States-Punahou'!AN33+'States-Kahuku'!AN33+'States-Baldwin'!AN33</f>
        <v>7</v>
      </c>
      <c r="AG23" s="28">
        <f>Waipahu!AO33+Moanalua!AO33+Waialua!AO33+Kaiser!AO33+Kalani!AO33+'Pearl City'!AO33+Leilehua!AO33+Kapolei!AO33+Mililani!AO33+Campbell!AO33+Kahuku!AO33+'OIA-Campbell'!AO33+'OIA-Kahuku'!AO33+'OIA-Kapolei'!AO33+'States-Kekaulike'!AO33+'States-Punahou'!AO33+'States-Kahuku'!AO33+'States-Baldwin'!AO33</f>
        <v>2</v>
      </c>
      <c r="AH23" s="28">
        <f>Waipahu!AP33+Moanalua!AP33+Waialua!AP33+Kaiser!AP33+Kalani!AP33+'Pearl City'!AP33+Leilehua!AP33+Kapolei!AP33+Mililani!AP33+Campbell!AP33+Kahuku!AP33+'OIA-Campbell'!AP33+'OIA-Kahuku'!AP33+'OIA-Kapolei'!AP33+'States-Kekaulike'!AP33+'States-Punahou'!AP33+'States-Kahuku'!AP33+'States-Baldwin'!AP33</f>
        <v>0</v>
      </c>
      <c r="AI23" s="28">
        <f>Waipahu!AQ33+Moanalua!AQ33+Waialua!AQ33+Kaiser!AQ33+Kalani!AQ33+'Pearl City'!AQ33+Leilehua!AQ33+Kapolei!AQ33+Mililani!AQ33+Campbell!AQ33+Kahuku!AQ33+'OIA-Campbell'!AQ33+'OIA-Kahuku'!AQ33+'OIA-Kapolei'!AQ33+'States-Kekaulike'!AQ33+'States-Punahou'!AQ33+'States-Kahuku'!AQ33+'States-Baldwin'!AQ33</f>
        <v>0</v>
      </c>
      <c r="AJ23" s="28">
        <f>Waipahu!AR33+Moanalua!AR33+Waialua!AR33+Kaiser!AR33+Kalani!AR33+'Pearl City'!AR33+Leilehua!AR33+Kapolei!AR33+Mililani!AR33+Campbell!AR33+Kahuku!AR33+'OIA-Campbell'!AR33+'OIA-Kahuku'!AR33+'OIA-Kapolei'!AR33+'States-Kekaulike'!AR33+'States-Punahou'!AR33+'States-Kahuku'!AR33+'States-Baldwin'!AR33</f>
        <v>0</v>
      </c>
      <c r="AK23" s="28">
        <f>Waipahu!AS33+Moanalua!AS33+Waialua!AS33+Kaiser!AS33+Kalani!AS33+'Pearl City'!AS33+Leilehua!AS33+Kapolei!AS33+Mililani!AS33+Campbell!AS33+Kahuku!AS33+'OIA-Campbell'!AS33+'OIA-Kahuku'!AS33+'OIA-Kapolei'!AS33+'States-Kekaulike'!AS33+'States-Punahou'!AS33+'States-Kahuku'!AS33+'States-Baldwin'!AS33</f>
        <v>0</v>
      </c>
      <c r="AL23" s="28">
        <f>Waipahu!AT33+Moanalua!AT33+Waialua!AT33+Kaiser!AT33+Kalani!AT33+'Pearl City'!AT33+Leilehua!AT33+Kapolei!AT33+Mililani!AT33+Campbell!AT33+Kahuku!AT33+'OIA-Campbell'!AT33+'OIA-Kahuku'!AT33+'OIA-Kapolei'!AT33+'States-Kekaulike'!AT33+'States-Punahou'!AT33+'States-Kahuku'!AT33+'States-Baldwin'!AT33</f>
        <v>1</v>
      </c>
      <c r="AM23" s="28">
        <f>Waipahu!AU33+Moanalua!AU33+Waialua!AU33+Kaiser!AU33+Kalani!AU33+'Pearl City'!AU33+Leilehua!AU33+Kapolei!AU33+Mililani!AU33+Campbell!AU33+Kahuku!AU33+'OIA-Campbell'!AU33+'OIA-Kahuku'!AU33+'OIA-Kapolei'!AU33+'States-Kekaulike'!AU33+'States-Punahou'!AU33+'States-Kahuku'!AU33+'States-Baldwin'!AU33</f>
        <v>0</v>
      </c>
      <c r="AN23" s="28">
        <f>Waipahu!AV33+Moanalua!AV33+Waialua!AV33+Kaiser!AV33+Kalani!AV33+'Pearl City'!AV33+Leilehua!AV33+Kapolei!AV33+Mililani!AV33+Campbell!AV33+Kahuku!AV33+'OIA-Campbell'!AV33+'OIA-Kahuku'!AV33+'OIA-Kapolei'!AV33+'States-Kekaulike'!AV33+'States-Punahou'!AV33+'States-Kahuku'!AV33+'States-Baldwin'!AV33</f>
        <v>0</v>
      </c>
      <c r="AO23" s="28">
        <f>Waipahu!AW33+Moanalua!AW33+Waialua!AW33+Kaiser!AW33+Kalani!AW33+'Pearl City'!AW33+Leilehua!AW33+Kapolei!AW33+Mililani!AW33+Campbell!AW33+Kahuku!AW33+'OIA-Campbell'!AW33+'OIA-Kahuku'!AW33+'OIA-Kapolei'!AW33+'States-Kekaulike'!AW33+'States-Punahou'!AW33+'States-Kahuku'!AW33+'States-Baldwin'!AW33</f>
        <v>2</v>
      </c>
      <c r="AP23" s="28">
        <f>Waipahu!AX33+Moanalua!AX33+Waialua!AX33+Kaiser!AX33+Kalani!AX33+'Pearl City'!AX33+Leilehua!AX33+Kapolei!AX33+Mililani!AX33+Campbell!AX33+Kahuku!AX33+'OIA-Campbell'!AX33+'OIA-Kahuku'!AX33+'OIA-Kapolei'!AX33+'States-Kekaulike'!AX33+'States-Punahou'!AX33+'States-Kahuku'!AX33+'States-Baldwin'!AX33</f>
        <v>5</v>
      </c>
      <c r="AQ23" s="67">
        <f t="shared" si="0"/>
        <v>0.2857142857142857</v>
      </c>
      <c r="AR23" s="28">
        <f>Waipahu!AZ33+Moanalua!AZ33+Waialua!AZ33+Kaiser!AZ33+Kalani!AZ33+'Pearl City'!AZ33+Leilehua!AZ33+Kapolei!AZ33+Mililani!AZ33+Campbell!AZ33+Kahuku!AZ33+'OIA-Campbell'!AZ33+'OIA-Kahuku'!AZ33+'OIA-Kapolei'!AZ33+'States-Kekaulike'!AZ33+'States-Punahou'!AZ33+'States-Kahuku'!AZ33+'States-Baldwin'!AZ33</f>
        <v>1</v>
      </c>
      <c r="AS23" s="32">
        <v>18</v>
      </c>
    </row>
    <row r="24" spans="1:45">
      <c r="A24" s="42">
        <v>19</v>
      </c>
      <c r="B24" s="28">
        <f>Waipahu!J34+Moanalua!J34+Waialua!J34+Kaiser!J34+Kalani!J34+'Pearl City'!J34+Leilehua!J34+Kapolei!J34+Mililani!J34+Campbell!J34+Kahuku!J34+'OIA-Campbell'!J34+'OIA-Kahuku'!J34+'OIA-Kapolei'!J34+'States-Kekaulike'!J34+'States-Punahou'!J34+'States-Kahuku'!J34+'States-Baldwin'!J34</f>
        <v>0</v>
      </c>
      <c r="C24" s="28">
        <f>Waipahu!K34+Moanalua!K34+Waialua!K34+Kaiser!K34+Kalani!K34+'Pearl City'!K34+Leilehua!K34+Kapolei!K34+Mililani!K34+Campbell!K34+Kahuku!K34+'OIA-Campbell'!K34+'OIA-Kahuku'!K34+'OIA-Kapolei'!K34+'States-Kekaulike'!K34+'States-Punahou'!K34+'States-Kahuku'!K34+'States-Baldwin'!K34</f>
        <v>0</v>
      </c>
      <c r="D24" s="28">
        <f>Waipahu!L34+Moanalua!L34+Waialua!L34+Kaiser!L34+Kalani!L34+'Pearl City'!L34+Leilehua!L34+Kapolei!L34+Mililani!L34+Campbell!L34+Kahuku!L34+'OIA-Campbell'!L34+'OIA-Kahuku'!L34+'OIA-Kapolei'!L34+'States-Kekaulike'!L34+'States-Punahou'!L34+'States-Kahuku'!L34+'States-Baldwin'!L34</f>
        <v>0</v>
      </c>
      <c r="E24" s="28">
        <f>Waipahu!M34+Moanalua!M34+Waialua!M34+Kaiser!M34+Kalani!M34+'Pearl City'!M34+Leilehua!M34+Kapolei!M34+Mililani!M34+Campbell!M34+Kahuku!M34+'OIA-Campbell'!M34+'OIA-Kahuku'!M34+'OIA-Kapolei'!M34+'States-Kekaulike'!M34+'States-Punahou'!M34+'States-Kahuku'!M34+'States-Baldwin'!M34</f>
        <v>0</v>
      </c>
      <c r="F24" s="28">
        <f>Waipahu!N34+Moanalua!N34+Waialua!N34+Kaiser!N34+Kalani!N34+'Pearl City'!N34+Leilehua!N34+Kapolei!N34+Mililani!N34+Campbell!N34+Kahuku!N34+'OIA-Campbell'!N34+'OIA-Kahuku'!N34+'OIA-Kapolei'!N34+'States-Kekaulike'!N34+'States-Punahou'!N34+'States-Kahuku'!N34+'States-Baldwin'!N34</f>
        <v>0</v>
      </c>
      <c r="G24" s="28">
        <f>Waipahu!O34+Moanalua!O34+Waialua!O34+Kaiser!O34+Kalani!O34+'Pearl City'!O34+Leilehua!O34+Kapolei!O34+Mililani!O34+Campbell!O34+Kahuku!O34+'OIA-Campbell'!O34+'OIA-Kahuku'!O34+'OIA-Kapolei'!O34+'States-Kekaulike'!O34+'States-Punahou'!O34+'States-Kahuku'!O34+'States-Baldwin'!O34</f>
        <v>0</v>
      </c>
      <c r="H24" s="28">
        <f>Waipahu!P34+Moanalua!P34+Waialua!P34+Kaiser!P34+Kalani!P34+'Pearl City'!P34+Leilehua!P34+Kapolei!P34+Mililani!P34+Campbell!P34+Kahuku!P34+'OIA-Campbell'!P34+'OIA-Kahuku'!P34+'OIA-Kapolei'!P34+'States-Kekaulike'!P34+'States-Punahou'!P34+'States-Kahuku'!P34+'States-Baldwin'!P34</f>
        <v>0</v>
      </c>
      <c r="I24" s="28">
        <f>Waipahu!Q34+Moanalua!Q34+Waialua!Q34+Kaiser!Q34+Kalani!Q34+'Pearl City'!Q34+Leilehua!Q34+Kapolei!Q34+Mililani!Q34+Campbell!Q34+Kahuku!Q34+'OIA-Campbell'!Q34+'OIA-Kahuku'!Q34+'OIA-Kapolei'!Q34+'States-Kekaulike'!Q34+'States-Punahou'!Q34+'States-Kahuku'!Q34+'States-Baldwin'!Q34</f>
        <v>3</v>
      </c>
      <c r="J24" s="28">
        <f>Waipahu!R34+Moanalua!R34+Waialua!R34+Kaiser!R34+Kalani!R34+'Pearl City'!R34+Leilehua!R34+Kapolei!R34+Mililani!R34+Campbell!R34+Kahuku!R34+'OIA-Campbell'!R34+'OIA-Kahuku'!R34+'OIA-Kapolei'!R34+'States-Kekaulike'!R34+'States-Punahou'!R34+'States-Kahuku'!R34+'States-Baldwin'!R34</f>
        <v>1</v>
      </c>
      <c r="K24" s="28">
        <f>Waipahu!S34+Moanalua!S34+Waialua!S34+Kaiser!S34+Kalani!S34+'Pearl City'!S34+Leilehua!S34+Kapolei!S34+Mililani!S34+Campbell!S34+Kahuku!S34+'OIA-Campbell'!S34+'OIA-Kahuku'!S34+'OIA-Kapolei'!S34+'States-Kekaulike'!S34+'States-Punahou'!S34+'States-Kahuku'!S34+'States-Baldwin'!S34</f>
        <v>0</v>
      </c>
      <c r="L24" s="28">
        <f>Waipahu!T34+Moanalua!T34+Waialua!T34+Kaiser!T34+Kalani!T34+'Pearl City'!T34+Leilehua!T34+Kapolei!T34+Mililani!T34+Campbell!T34+Kahuku!T34+'OIA-Campbell'!T34+'OIA-Kahuku'!T34+'OIA-Kapolei'!T34+'States-Kekaulike'!T34+'States-Punahou'!T34+'States-Kahuku'!T34+'States-Baldwin'!T34</f>
        <v>0</v>
      </c>
      <c r="M24" s="28">
        <f>Waipahu!U34+Moanalua!U34+Waialua!U34+Kaiser!U34+Kalani!U34+'Pearl City'!U34+Leilehua!U34+Kapolei!U34+Mililani!U34+Campbell!U34+Kahuku!U34+'OIA-Campbell'!U34+'OIA-Kahuku'!U34+'OIA-Kapolei'!U34+'States-Kekaulike'!U34+'States-Punahou'!U34+'States-Kahuku'!U34+'States-Baldwin'!U34</f>
        <v>2</v>
      </c>
      <c r="N24" s="28">
        <f>Waipahu!V34+Moanalua!V34+Waialua!V34+Kaiser!V34+Kalani!V34+'Pearl City'!V34+Leilehua!V34+Kapolei!V34+Mililani!V34+Campbell!V34+Kahuku!V34+'OIA-Campbell'!V34+'OIA-Kahuku'!V34+'OIA-Kapolei'!V34+'States-Kekaulike'!V34+'States-Punahou'!V34+'States-Kahuku'!V34+'States-Baldwin'!V34</f>
        <v>0</v>
      </c>
      <c r="O24" s="28">
        <f>Waipahu!W34+Moanalua!W34+Waialua!W34+Kaiser!W34+Kalani!W34+'Pearl City'!W34+Leilehua!W34+Kapolei!W34+Mililani!W34+Campbell!W34+Kahuku!W34+'OIA-Campbell'!W34+'OIA-Kahuku'!W34+'OIA-Kapolei'!W34+'States-Kekaulike'!W34+'States-Punahou'!W34+'States-Kahuku'!W34+'States-Baldwin'!W34</f>
        <v>0</v>
      </c>
      <c r="P24" s="28">
        <f>Waipahu!X34+Moanalua!X34+Waialua!X34+Kaiser!X34+Kalani!X34+'Pearl City'!X34+Leilehua!X34+Kapolei!X34+Mililani!X34+Campbell!X34+Kahuku!X34+'OIA-Campbell'!X34+'OIA-Kahuku'!X34+'OIA-Kapolei'!X34+'States-Kekaulike'!X34+'States-Punahou'!X34+'States-Kahuku'!X34+'States-Baldwin'!X34</f>
        <v>1</v>
      </c>
      <c r="Q24" s="28">
        <f>Waipahu!Y34+Moanalua!Y34+Waialua!Y34+Kaiser!Y34+Kalani!Y34+'Pearl City'!Y34+Leilehua!Y34+Kapolei!Y34+Mililani!Y34+Campbell!Y34+Kahuku!Y34+'OIA-Campbell'!Y34+'OIA-Kahuku'!Y34+'OIA-Kapolei'!Y34+'States-Kekaulike'!Y34+'States-Punahou'!Y34+'States-Kahuku'!Y34+'States-Baldwin'!Y34</f>
        <v>0</v>
      </c>
      <c r="R24" s="28">
        <f>Waipahu!Z34+Moanalua!Z34+Waialua!Z34+Kaiser!Z34+Kalani!Z34+'Pearl City'!Z34+Leilehua!Z34+Kapolei!Z34+Mililani!Z34+Campbell!Z34+Kahuku!Z34+'OIA-Campbell'!Z34+'OIA-Kahuku'!Z34+'OIA-Kapolei'!Z34+'States-Kekaulike'!Z34+'States-Punahou'!Z34+'States-Kahuku'!Z34+'States-Baldwin'!Z34</f>
        <v>4</v>
      </c>
      <c r="S24" s="28">
        <f>Waipahu!AA34+Moanalua!AA34+Waialua!AA34+Kaiser!AA34+Kalani!AA34+'Pearl City'!AA34+Leilehua!AA34+Kapolei!AA34+Mililani!AA34+Campbell!AA34+Kahuku!AA34+'OIA-Campbell'!AA34+'OIA-Kahuku'!AA34+'OIA-Kapolei'!AA34+'States-Kekaulike'!AA34+'States-Punahou'!AA34+'States-Kahuku'!AA34+'States-Baldwin'!AA34</f>
        <v>0</v>
      </c>
      <c r="T24" s="28">
        <f>Waipahu!AB34+Moanalua!AB34+Waialua!AB34+Kaiser!AB34+Kalani!AB34+'Pearl City'!AB34+Leilehua!AB34+Kapolei!AB34+Mililani!AB34+Campbell!AB34+Kahuku!AB34+'OIA-Campbell'!AB34+'OIA-Kahuku'!AB34+'OIA-Kapolei'!AB34+'States-Kekaulike'!AB34+'States-Punahou'!AB34+'States-Kahuku'!AB34+'States-Baldwin'!AB34</f>
        <v>0</v>
      </c>
      <c r="U24" s="28">
        <f>Waipahu!AC34+Moanalua!AC34+Waialua!AC34+Kaiser!AC34+Kalani!AC34+'Pearl City'!AC34+Leilehua!AC34+Kapolei!AC34+Mililani!AC34+Campbell!AC34+Kahuku!AC34+'OIA-Campbell'!AC34+'OIA-Kahuku'!AC34+'OIA-Kapolei'!AC34+'States-Kekaulike'!AC34+'States-Punahou'!AC34+'States-Kahuku'!AC34+'States-Baldwin'!AC34</f>
        <v>0</v>
      </c>
      <c r="V24" s="28">
        <f>Waipahu!AD34+Moanalua!AD34+Waialua!AD34+Kaiser!AD34+Kalani!AD34+'Pearl City'!AD34+Leilehua!AD34+Kapolei!AD34+Mililani!AD34+Campbell!AD34+Kahuku!AD34+'OIA-Campbell'!AD34+'OIA-Kahuku'!AD34+'OIA-Kapolei'!AD34+'States-Kekaulike'!AD34+'States-Punahou'!AD34+'States-Kahuku'!AD34+'States-Baldwin'!AD34</f>
        <v>0</v>
      </c>
      <c r="W24" s="28">
        <f>Waipahu!AE34+Moanalua!AE34+Waialua!AE34+Kaiser!AE34+Kalani!AE34+'Pearl City'!AE34+Leilehua!AE34+Kapolei!AE34+Mililani!AE34+Campbell!AE34+Kahuku!AE34+'OIA-Campbell'!AE34+'OIA-Kahuku'!AE34+'OIA-Kapolei'!AE34+'States-Kekaulike'!AE34+'States-Punahou'!AE34+'States-Kahuku'!AE34+'States-Baldwin'!AE34</f>
        <v>0</v>
      </c>
      <c r="X24" s="28">
        <f>Waipahu!AF34+Moanalua!AF34+Waialua!AF34+Kaiser!AF34+Kalani!AF34+'Pearl City'!AF34+Leilehua!AF34+Kapolei!AF34+Mililani!AF34+Campbell!AF34+Kahuku!AF34+'OIA-Campbell'!AF34+'OIA-Kahuku'!AF34+'OIA-Kapolei'!AF34+'States-Kekaulike'!AF34+'States-Punahou'!AF34+'States-Kahuku'!AF34+'States-Baldwin'!AF34</f>
        <v>0</v>
      </c>
      <c r="Y24" s="28">
        <f>Waipahu!AG34+Moanalua!AG34+Waialua!AG34+Kaiser!AG34+Kalani!AG34+'Pearl City'!AG34+Leilehua!AG34+Kapolei!AG34+Mililani!AG34+Campbell!AG34+Kahuku!AG34+'OIA-Campbell'!AG34+'OIA-Kahuku'!AG34+'OIA-Kapolei'!AG34+'States-Kekaulike'!AG34+'States-Punahou'!AG34+'States-Kahuku'!AG34+'States-Baldwin'!AG34</f>
        <v>0</v>
      </c>
      <c r="Z24" s="28">
        <f>Waipahu!AH34+Moanalua!AH34+Waialua!AH34+Kaiser!AH34+Kalani!AH34+'Pearl City'!AH34+Leilehua!AH34+Kapolei!AH34+Mililani!AH34+Campbell!AH34+Kahuku!AH34+'OIA-Campbell'!AH34+'OIA-Kahuku'!AH34+'OIA-Kapolei'!AH34+'States-Kekaulike'!AH34+'States-Punahou'!AH34+'States-Kahuku'!AH34+'States-Baldwin'!AH34</f>
        <v>0</v>
      </c>
      <c r="AA24" s="28">
        <f>Waipahu!AI34+Moanalua!AI34+Waialua!AI34+Kaiser!AI34+Kalani!AI34+'Pearl City'!AI34+Leilehua!AI34+Kapolei!AI34+Mililani!AI34+Campbell!AI34+Kahuku!AI34+'OIA-Campbell'!AI34+'OIA-Kahuku'!AI34+'OIA-Kapolei'!AI34+'States-Kekaulike'!AI34+'States-Punahou'!AI34+'States-Kahuku'!AI34+'States-Baldwin'!AI34</f>
        <v>1</v>
      </c>
      <c r="AB24" s="28">
        <f>Waipahu!AJ34+Moanalua!AJ34+Waialua!AJ34+Kaiser!AJ34+Kalani!AJ34+'Pearl City'!AJ34+Leilehua!AJ34+Kapolei!AJ34+Mililani!AJ34+Campbell!AJ34+Kahuku!AJ34+'OIA-Campbell'!AJ34+'OIA-Kahuku'!AJ34+'OIA-Kapolei'!AJ34+'States-Kekaulike'!AJ34+'States-Punahou'!AJ34+'States-Kahuku'!AJ34+'States-Baldwin'!AJ34</f>
        <v>1</v>
      </c>
      <c r="AC24" s="28">
        <f>Waipahu!AK34+Moanalua!AK34+Waialua!AK34+Kaiser!AK34+Kalani!AK34+'Pearl City'!AK34+Leilehua!AK34+Kapolei!AK34+Mililani!AK34+Campbell!AK34+Kahuku!AK34+'OIA-Campbell'!AK34+'OIA-Kahuku'!AK34+'OIA-Kapolei'!AK34+'States-Kekaulike'!AK34+'States-Punahou'!AK34+'States-Kahuku'!AK34+'States-Baldwin'!AK34</f>
        <v>4</v>
      </c>
      <c r="AD24" s="28">
        <f>Waipahu!AL34+Moanalua!AL34+Waialua!AL34+Kaiser!AL34+Kalani!AL34+'Pearl City'!AL34+Leilehua!AL34+Kapolei!AL34+Mililani!AL34+Campbell!AL34+Kahuku!AL34+'OIA-Campbell'!AL34+'OIA-Kahuku'!AL34+'OIA-Kapolei'!AL34+'States-Kekaulike'!AL34+'States-Punahou'!AL34+'States-Kahuku'!AL34+'States-Baldwin'!AL34</f>
        <v>0</v>
      </c>
      <c r="AE24" s="28">
        <f>Waipahu!AM34+Moanalua!AM34+Waialua!AM34+Kaiser!AM34+Kalani!AM34+'Pearl City'!AM34+Leilehua!AM34+Kapolei!AM34+Mililani!AM34+Campbell!AM34+Kahuku!AM34+'OIA-Campbell'!AM34+'OIA-Kahuku'!AM34+'OIA-Kapolei'!AM34+'States-Kekaulike'!AM34+'States-Punahou'!AM34+'States-Kahuku'!AM34+'States-Baldwin'!AM34</f>
        <v>0</v>
      </c>
      <c r="AF24" s="28">
        <f>Waipahu!AN34+Moanalua!AN34+Waialua!AN34+Kaiser!AN34+Kalani!AN34+'Pearl City'!AN34+Leilehua!AN34+Kapolei!AN34+Mililani!AN34+Campbell!AN34+Kahuku!AN34+'OIA-Campbell'!AN34+'OIA-Kahuku'!AN34+'OIA-Kapolei'!AN34+'States-Kekaulike'!AN34+'States-Punahou'!AN34+'States-Kahuku'!AN34+'States-Baldwin'!AN34</f>
        <v>6</v>
      </c>
      <c r="AG24" s="28">
        <f>Waipahu!AO34+Moanalua!AO34+Waialua!AO34+Kaiser!AO34+Kalani!AO34+'Pearl City'!AO34+Leilehua!AO34+Kapolei!AO34+Mililani!AO34+Campbell!AO34+Kahuku!AO34+'OIA-Campbell'!AO34+'OIA-Kahuku'!AO34+'OIA-Kapolei'!AO34+'States-Kekaulike'!AO34+'States-Punahou'!AO34+'States-Kahuku'!AO34+'States-Baldwin'!AO34</f>
        <v>1</v>
      </c>
      <c r="AH24" s="28">
        <f>Waipahu!AP34+Moanalua!AP34+Waialua!AP34+Kaiser!AP34+Kalani!AP34+'Pearl City'!AP34+Leilehua!AP34+Kapolei!AP34+Mililani!AP34+Campbell!AP34+Kahuku!AP34+'OIA-Campbell'!AP34+'OIA-Kahuku'!AP34+'OIA-Kapolei'!AP34+'States-Kekaulike'!AP34+'States-Punahou'!AP34+'States-Kahuku'!AP34+'States-Baldwin'!AP34</f>
        <v>0</v>
      </c>
      <c r="AI24" s="28">
        <f>Waipahu!AQ34+Moanalua!AQ34+Waialua!AQ34+Kaiser!AQ34+Kalani!AQ34+'Pearl City'!AQ34+Leilehua!AQ34+Kapolei!AQ34+Mililani!AQ34+Campbell!AQ34+Kahuku!AQ34+'OIA-Campbell'!AQ34+'OIA-Kahuku'!AQ34+'OIA-Kapolei'!AQ34+'States-Kekaulike'!AQ34+'States-Punahou'!AQ34+'States-Kahuku'!AQ34+'States-Baldwin'!AQ34</f>
        <v>0</v>
      </c>
      <c r="AJ24" s="28">
        <f>Waipahu!AR34+Moanalua!AR34+Waialua!AR34+Kaiser!AR34+Kalani!AR34+'Pearl City'!AR34+Leilehua!AR34+Kapolei!AR34+Mililani!AR34+Campbell!AR34+Kahuku!AR34+'OIA-Campbell'!AR34+'OIA-Kahuku'!AR34+'OIA-Kapolei'!AR34+'States-Kekaulike'!AR34+'States-Punahou'!AR34+'States-Kahuku'!AR34+'States-Baldwin'!AR34</f>
        <v>0</v>
      </c>
      <c r="AK24" s="28">
        <f>Waipahu!AS34+Moanalua!AS34+Waialua!AS34+Kaiser!AS34+Kalani!AS34+'Pearl City'!AS34+Leilehua!AS34+Kapolei!AS34+Mililani!AS34+Campbell!AS34+Kahuku!AS34+'OIA-Campbell'!AS34+'OIA-Kahuku'!AS34+'OIA-Kapolei'!AS34+'States-Kekaulike'!AS34+'States-Punahou'!AS34+'States-Kahuku'!AS34+'States-Baldwin'!AS34</f>
        <v>0</v>
      </c>
      <c r="AL24" s="28">
        <f>Waipahu!AT34+Moanalua!AT34+Waialua!AT34+Kaiser!AT34+Kalani!AT34+'Pearl City'!AT34+Leilehua!AT34+Kapolei!AT34+Mililani!AT34+Campbell!AT34+Kahuku!AT34+'OIA-Campbell'!AT34+'OIA-Kahuku'!AT34+'OIA-Kapolei'!AT34+'States-Kekaulike'!AT34+'States-Punahou'!AT34+'States-Kahuku'!AT34+'States-Baldwin'!AT34</f>
        <v>2</v>
      </c>
      <c r="AM24" s="28">
        <f>Waipahu!AU34+Moanalua!AU34+Waialua!AU34+Kaiser!AU34+Kalani!AU34+'Pearl City'!AU34+Leilehua!AU34+Kapolei!AU34+Mililani!AU34+Campbell!AU34+Kahuku!AU34+'OIA-Campbell'!AU34+'OIA-Kahuku'!AU34+'OIA-Kapolei'!AU34+'States-Kekaulike'!AU34+'States-Punahou'!AU34+'States-Kahuku'!AU34+'States-Baldwin'!AU34</f>
        <v>0</v>
      </c>
      <c r="AN24" s="28">
        <f>Waipahu!AV34+Moanalua!AV34+Waialua!AV34+Kaiser!AV34+Kalani!AV34+'Pearl City'!AV34+Leilehua!AV34+Kapolei!AV34+Mililani!AV34+Campbell!AV34+Kahuku!AV34+'OIA-Campbell'!AV34+'OIA-Kahuku'!AV34+'OIA-Kapolei'!AV34+'States-Kekaulike'!AV34+'States-Punahou'!AV34+'States-Kahuku'!AV34+'States-Baldwin'!AV34</f>
        <v>0</v>
      </c>
      <c r="AO24" s="28">
        <f>Waipahu!AW34+Moanalua!AW34+Waialua!AW34+Kaiser!AW34+Kalani!AW34+'Pearl City'!AW34+Leilehua!AW34+Kapolei!AW34+Mililani!AW34+Campbell!AW34+Kahuku!AW34+'OIA-Campbell'!AW34+'OIA-Kahuku'!AW34+'OIA-Kapolei'!AW34+'States-Kekaulike'!AW34+'States-Punahou'!AW34+'States-Kahuku'!AW34+'States-Baldwin'!AW34</f>
        <v>0</v>
      </c>
      <c r="AP24" s="28">
        <f>Waipahu!AX34+Moanalua!AX34+Waialua!AX34+Kaiser!AX34+Kalani!AX34+'Pearl City'!AX34+Leilehua!AX34+Kapolei!AX34+Mililani!AX34+Campbell!AX34+Kahuku!AX34+'OIA-Campbell'!AX34+'OIA-Kahuku'!AX34+'OIA-Kapolei'!AX34+'States-Kekaulike'!AX34+'States-Punahou'!AX34+'States-Kahuku'!AX34+'States-Baldwin'!AX34</f>
        <v>6</v>
      </c>
      <c r="AQ24" s="67">
        <f t="shared" si="0"/>
        <v>0</v>
      </c>
      <c r="AR24" s="28">
        <f>Waipahu!AZ34+Moanalua!AZ34+Waialua!AZ34+Kaiser!AZ34+Kalani!AZ34+'Pearl City'!AZ34+Leilehua!AZ34+Kapolei!AZ34+Mililani!AZ34+Campbell!AZ34+Kahuku!AZ34+'OIA-Campbell'!AZ34+'OIA-Kahuku'!AZ34+'OIA-Kapolei'!AZ34+'States-Kekaulike'!AZ34+'States-Punahou'!AZ34+'States-Kahuku'!AZ34+'States-Baldwin'!AZ34</f>
        <v>2</v>
      </c>
      <c r="AS24" s="32">
        <v>19</v>
      </c>
    </row>
    <row r="25" spans="1:45">
      <c r="A25" s="83">
        <v>20</v>
      </c>
      <c r="B25" s="84">
        <f>Waipahu!J35+Moanalua!J35+Waialua!J35+Kaiser!J35+Kalani!J35+'Pearl City'!J35+Leilehua!J35+Kapolei!J35+Mililani!J35+Campbell!J35+Kahuku!J35+'OIA-Campbell'!J35+'OIA-Kahuku'!J35+'OIA-Kapolei'!J35+'States-Kekaulike'!J35+'States-Punahou'!J35+'States-Kahuku'!J35+'States-Baldwin'!J35</f>
        <v>0</v>
      </c>
      <c r="C25" s="84">
        <f>Waipahu!K35+Moanalua!K35+Waialua!K35+Kaiser!K35+Kalani!K35+'Pearl City'!K35+Leilehua!K35+Kapolei!K35+Mililani!K35+Campbell!K35+Kahuku!K35+'OIA-Campbell'!K35+'OIA-Kahuku'!K35+'OIA-Kapolei'!K35+'States-Kekaulike'!K35+'States-Punahou'!K35+'States-Kahuku'!K35+'States-Baldwin'!K35</f>
        <v>0</v>
      </c>
      <c r="D25" s="84">
        <f>Waipahu!L35+Moanalua!L35+Waialua!L35+Kaiser!L35+Kalani!L35+'Pearl City'!L35+Leilehua!L35+Kapolei!L35+Mililani!L35+Campbell!L35+Kahuku!L35+'OIA-Campbell'!L35+'OIA-Kahuku'!L35+'OIA-Kapolei'!L35+'States-Kekaulike'!L35+'States-Punahou'!L35+'States-Kahuku'!L35+'States-Baldwin'!L35</f>
        <v>0</v>
      </c>
      <c r="E25" s="84">
        <f>Waipahu!M35+Moanalua!M35+Waialua!M35+Kaiser!M35+Kalani!M35+'Pearl City'!M35+Leilehua!M35+Kapolei!M35+Mililani!M35+Campbell!M35+Kahuku!M35+'OIA-Campbell'!M35+'OIA-Kahuku'!M35+'OIA-Kapolei'!M35+'States-Kekaulike'!M35+'States-Punahou'!M35+'States-Kahuku'!M35+'States-Baldwin'!M35</f>
        <v>0</v>
      </c>
      <c r="F25" s="84">
        <f>Waipahu!N35+Moanalua!N35+Waialua!N35+Kaiser!N35+Kalani!N35+'Pearl City'!N35+Leilehua!N35+Kapolei!N35+Mililani!N35+Campbell!N35+Kahuku!N35+'OIA-Campbell'!N35+'OIA-Kahuku'!N35+'OIA-Kapolei'!N35+'States-Kekaulike'!N35+'States-Punahou'!N35+'States-Kahuku'!N35+'States-Baldwin'!N35</f>
        <v>0</v>
      </c>
      <c r="G25" s="84">
        <f>Waipahu!O35+Moanalua!O35+Waialua!O35+Kaiser!O35+Kalani!O35+'Pearl City'!O35+Leilehua!O35+Kapolei!O35+Mililani!O35+Campbell!O35+Kahuku!O35+'OIA-Campbell'!O35+'OIA-Kahuku'!O35+'OIA-Kapolei'!O35+'States-Kekaulike'!O35+'States-Punahou'!O35+'States-Kahuku'!O35+'States-Baldwin'!O35</f>
        <v>0</v>
      </c>
      <c r="H25" s="84">
        <f>Waipahu!P35+Moanalua!P35+Waialua!P35+Kaiser!P35+Kalani!P35+'Pearl City'!P35+Leilehua!P35+Kapolei!P35+Mililani!P35+Campbell!P35+Kahuku!P35+'OIA-Campbell'!P35+'OIA-Kahuku'!P35+'OIA-Kapolei'!P35+'States-Kekaulike'!P35+'States-Punahou'!P35+'States-Kahuku'!P35+'States-Baldwin'!P35</f>
        <v>0</v>
      </c>
      <c r="I25" s="84">
        <f>Waipahu!Q35+Moanalua!Q35+Waialua!Q35+Kaiser!Q35+Kalani!Q35+'Pearl City'!Q35+Leilehua!Q35+Kapolei!Q35+Mililani!Q35+Campbell!Q35+Kahuku!Q35+'OIA-Campbell'!Q35+'OIA-Kahuku'!Q35+'OIA-Kapolei'!Q35+'States-Kekaulike'!Q35+'States-Punahou'!Q35+'States-Kahuku'!Q35+'States-Baldwin'!Q35</f>
        <v>0</v>
      </c>
      <c r="J25" s="84">
        <f>Waipahu!R35+Moanalua!R35+Waialua!R35+Kaiser!R35+Kalani!R35+'Pearl City'!R35+Leilehua!R35+Kapolei!R35+Mililani!R35+Campbell!R35+Kahuku!R35+'OIA-Campbell'!R35+'OIA-Kahuku'!R35+'OIA-Kapolei'!R35+'States-Kekaulike'!R35+'States-Punahou'!R35+'States-Kahuku'!R35+'States-Baldwin'!R35</f>
        <v>0</v>
      </c>
      <c r="K25" s="84">
        <f>Waipahu!S35+Moanalua!S35+Waialua!S35+Kaiser!S35+Kalani!S35+'Pearl City'!S35+Leilehua!S35+Kapolei!S35+Mililani!S35+Campbell!S35+Kahuku!S35+'OIA-Campbell'!S35+'OIA-Kahuku'!S35+'OIA-Kapolei'!S35+'States-Kekaulike'!S35+'States-Punahou'!S35+'States-Kahuku'!S35+'States-Baldwin'!S35</f>
        <v>0</v>
      </c>
      <c r="L25" s="84">
        <f>Waipahu!T35+Moanalua!T35+Waialua!T35+Kaiser!T35+Kalani!T35+'Pearl City'!T35+Leilehua!T35+Kapolei!T35+Mililani!T35+Campbell!T35+Kahuku!T35+'OIA-Campbell'!T35+'OIA-Kahuku'!T35+'OIA-Kapolei'!T35+'States-Kekaulike'!T35+'States-Punahou'!T35+'States-Kahuku'!T35+'States-Baldwin'!T35</f>
        <v>0</v>
      </c>
      <c r="M25" s="84">
        <f>Waipahu!U35+Moanalua!U35+Waialua!U35+Kaiser!U35+Kalani!U35+'Pearl City'!U35+Leilehua!U35+Kapolei!U35+Mililani!U35+Campbell!U35+Kahuku!U35+'OIA-Campbell'!U35+'OIA-Kahuku'!U35+'OIA-Kapolei'!U35+'States-Kekaulike'!U35+'States-Punahou'!U35+'States-Kahuku'!U35+'States-Baldwin'!U35</f>
        <v>0</v>
      </c>
      <c r="N25" s="84">
        <f>Waipahu!V35+Moanalua!V35+Waialua!V35+Kaiser!V35+Kalani!V35+'Pearl City'!V35+Leilehua!V35+Kapolei!V35+Mililani!V35+Campbell!V35+Kahuku!V35+'OIA-Campbell'!V35+'OIA-Kahuku'!V35+'OIA-Kapolei'!V35+'States-Kekaulike'!V35+'States-Punahou'!V35+'States-Kahuku'!V35+'States-Baldwin'!V35</f>
        <v>0</v>
      </c>
      <c r="O25" s="84">
        <f>Waipahu!W35+Moanalua!W35+Waialua!W35+Kaiser!W35+Kalani!W35+'Pearl City'!W35+Leilehua!W35+Kapolei!W35+Mililani!W35+Campbell!W35+Kahuku!W35+'OIA-Campbell'!W35+'OIA-Kahuku'!W35+'OIA-Kapolei'!W35+'States-Kekaulike'!W35+'States-Punahou'!W35+'States-Kahuku'!W35+'States-Baldwin'!W35</f>
        <v>0</v>
      </c>
      <c r="P25" s="84">
        <f>Waipahu!X35+Moanalua!X35+Waialua!X35+Kaiser!X35+Kalani!X35+'Pearl City'!X35+Leilehua!X35+Kapolei!X35+Mililani!X35+Campbell!X35+Kahuku!X35+'OIA-Campbell'!X35+'OIA-Kahuku'!X35+'OIA-Kapolei'!X35+'States-Kekaulike'!X35+'States-Punahou'!X35+'States-Kahuku'!X35+'States-Baldwin'!X35</f>
        <v>0</v>
      </c>
      <c r="Q25" s="84">
        <f>Waipahu!Y35+Moanalua!Y35+Waialua!Y35+Kaiser!Y35+Kalani!Y35+'Pearl City'!Y35+Leilehua!Y35+Kapolei!Y35+Mililani!Y35+Campbell!Y35+Kahuku!Y35+'OIA-Campbell'!Y35+'OIA-Kahuku'!Y35+'OIA-Kapolei'!Y35+'States-Kekaulike'!Y35+'States-Punahou'!Y35+'States-Kahuku'!Y35+'States-Baldwin'!Y35</f>
        <v>0</v>
      </c>
      <c r="R25" s="84">
        <f>Waipahu!Z35+Moanalua!Z35+Waialua!Z35+Kaiser!Z35+Kalani!Z35+'Pearl City'!Z35+Leilehua!Z35+Kapolei!Z35+Mililani!Z35+Campbell!Z35+Kahuku!Z35+'OIA-Campbell'!Z35+'OIA-Kahuku'!Z35+'OIA-Kapolei'!Z35+'States-Kekaulike'!Z35+'States-Punahou'!Z35+'States-Kahuku'!Z35+'States-Baldwin'!Z35</f>
        <v>0</v>
      </c>
      <c r="S25" s="84">
        <f>Waipahu!AA35+Moanalua!AA35+Waialua!AA35+Kaiser!AA35+Kalani!AA35+'Pearl City'!AA35+Leilehua!AA35+Kapolei!AA35+Mililani!AA35+Campbell!AA35+Kahuku!AA35+'OIA-Campbell'!AA35+'OIA-Kahuku'!AA35+'OIA-Kapolei'!AA35+'States-Kekaulike'!AA35+'States-Punahou'!AA35+'States-Kahuku'!AA35+'States-Baldwin'!AA35</f>
        <v>0</v>
      </c>
      <c r="T25" s="84">
        <f>Waipahu!AB35+Moanalua!AB35+Waialua!AB35+Kaiser!AB35+Kalani!AB35+'Pearl City'!AB35+Leilehua!AB35+Kapolei!AB35+Mililani!AB35+Campbell!AB35+Kahuku!AB35+'OIA-Campbell'!AB35+'OIA-Kahuku'!AB35+'OIA-Kapolei'!AB35+'States-Kekaulike'!AB35+'States-Punahou'!AB35+'States-Kahuku'!AB35+'States-Baldwin'!AB35</f>
        <v>0</v>
      </c>
      <c r="U25" s="84">
        <f>Waipahu!AC35+Moanalua!AC35+Waialua!AC35+Kaiser!AC35+Kalani!AC35+'Pearl City'!AC35+Leilehua!AC35+Kapolei!AC35+Mililani!AC35+Campbell!AC35+Kahuku!AC35+'OIA-Campbell'!AC35+'OIA-Kahuku'!AC35+'OIA-Kapolei'!AC35+'States-Kekaulike'!AC35+'States-Punahou'!AC35+'States-Kahuku'!AC35+'States-Baldwin'!AC35</f>
        <v>0</v>
      </c>
      <c r="V25" s="84">
        <f>Waipahu!AD35+Moanalua!AD35+Waialua!AD35+Kaiser!AD35+Kalani!AD35+'Pearl City'!AD35+Leilehua!AD35+Kapolei!AD35+Mililani!AD35+Campbell!AD35+Kahuku!AD35+'OIA-Campbell'!AD35+'OIA-Kahuku'!AD35+'OIA-Kapolei'!AD35+'States-Kekaulike'!AD35+'States-Punahou'!AD35+'States-Kahuku'!AD35+'States-Baldwin'!AD35</f>
        <v>0</v>
      </c>
      <c r="W25" s="84">
        <f>Waipahu!AE35+Moanalua!AE35+Waialua!AE35+Kaiser!AE35+Kalani!AE35+'Pearl City'!AE35+Leilehua!AE35+Kapolei!AE35+Mililani!AE35+Campbell!AE35+Kahuku!AE35+'OIA-Campbell'!AE35+'OIA-Kahuku'!AE35+'OIA-Kapolei'!AE35+'States-Kekaulike'!AE35+'States-Punahou'!AE35+'States-Kahuku'!AE35+'States-Baldwin'!AE35</f>
        <v>0</v>
      </c>
      <c r="X25" s="84">
        <f>Waipahu!AF35+Moanalua!AF35+Waialua!AF35+Kaiser!AF35+Kalani!AF35+'Pearl City'!AF35+Leilehua!AF35+Kapolei!AF35+Mililani!AF35+Campbell!AF35+Kahuku!AF35+'OIA-Campbell'!AF35+'OIA-Kahuku'!AF35+'OIA-Kapolei'!AF35+'States-Kekaulike'!AF35+'States-Punahou'!AF35+'States-Kahuku'!AF35+'States-Baldwin'!AF35</f>
        <v>0</v>
      </c>
      <c r="Y25" s="84">
        <f>Waipahu!AG35+Moanalua!AG35+Waialua!AG35+Kaiser!AG35+Kalani!AG35+'Pearl City'!AG35+Leilehua!AG35+Kapolei!AG35+Mililani!AG35+Campbell!AG35+Kahuku!AG35+'OIA-Campbell'!AG35+'OIA-Kahuku'!AG35+'OIA-Kapolei'!AG35+'States-Kekaulike'!AG35+'States-Punahou'!AG35+'States-Kahuku'!AG35+'States-Baldwin'!AG35</f>
        <v>0</v>
      </c>
      <c r="Z25" s="84">
        <f>Waipahu!AH35+Moanalua!AH35+Waialua!AH35+Kaiser!AH35+Kalani!AH35+'Pearl City'!AH35+Leilehua!AH35+Kapolei!AH35+Mililani!AH35+Campbell!AH35+Kahuku!AH35+'OIA-Campbell'!AH35+'OIA-Kahuku'!AH35+'OIA-Kapolei'!AH35+'States-Kekaulike'!AH35+'States-Punahou'!AH35+'States-Kahuku'!AH35+'States-Baldwin'!AH35</f>
        <v>0</v>
      </c>
      <c r="AA25" s="84">
        <f>Waipahu!AI35+Moanalua!AI35+Waialua!AI35+Kaiser!AI35+Kalani!AI35+'Pearl City'!AI35+Leilehua!AI35+Kapolei!AI35+Mililani!AI35+Campbell!AI35+Kahuku!AI35+'OIA-Campbell'!AI35+'OIA-Kahuku'!AI35+'OIA-Kapolei'!AI35+'States-Kekaulike'!AI35+'States-Punahou'!AI35+'States-Kahuku'!AI35+'States-Baldwin'!AI35</f>
        <v>0</v>
      </c>
      <c r="AB25" s="84">
        <f>Waipahu!AJ35+Moanalua!AJ35+Waialua!AJ35+Kaiser!AJ35+Kalani!AJ35+'Pearl City'!AJ35+Leilehua!AJ35+Kapolei!AJ35+Mililani!AJ35+Campbell!AJ35+Kahuku!AJ35+'OIA-Campbell'!AJ35+'OIA-Kahuku'!AJ35+'OIA-Kapolei'!AJ35+'States-Kekaulike'!AJ35+'States-Punahou'!AJ35+'States-Kahuku'!AJ35+'States-Baldwin'!AJ35</f>
        <v>0</v>
      </c>
      <c r="AC25" s="84">
        <f>Waipahu!AK35+Moanalua!AK35+Waialua!AK35+Kaiser!AK35+Kalani!AK35+'Pearl City'!AK35+Leilehua!AK35+Kapolei!AK35+Mililani!AK35+Campbell!AK35+Kahuku!AK35+'OIA-Campbell'!AK35+'OIA-Kahuku'!AK35+'OIA-Kapolei'!AK35+'States-Kekaulike'!AK35+'States-Punahou'!AK35+'States-Kahuku'!AK35+'States-Baldwin'!AK35</f>
        <v>0</v>
      </c>
      <c r="AD25" s="84">
        <f>Waipahu!AL35+Moanalua!AL35+Waialua!AL35+Kaiser!AL35+Kalani!AL35+'Pearl City'!AL35+Leilehua!AL35+Kapolei!AL35+Mililani!AL35+Campbell!AL35+Kahuku!AL35+'OIA-Campbell'!AL35+'OIA-Kahuku'!AL35+'OIA-Kapolei'!AL35+'States-Kekaulike'!AL35+'States-Punahou'!AL35+'States-Kahuku'!AL35+'States-Baldwin'!AL35</f>
        <v>0</v>
      </c>
      <c r="AE25" s="84">
        <f>Waipahu!AM35+Moanalua!AM35+Waialua!AM35+Kaiser!AM35+Kalani!AM35+'Pearl City'!AM35+Leilehua!AM35+Kapolei!AM35+Mililani!AM35+Campbell!AM35+Kahuku!AM35+'OIA-Campbell'!AM35+'OIA-Kahuku'!AM35+'OIA-Kapolei'!AM35+'States-Kekaulike'!AM35+'States-Punahou'!AM35+'States-Kahuku'!AM35+'States-Baldwin'!AM35</f>
        <v>0</v>
      </c>
      <c r="AF25" s="84">
        <f>Waipahu!AN35+Moanalua!AN35+Waialua!AN35+Kaiser!AN35+Kalani!AN35+'Pearl City'!AN35+Leilehua!AN35+Kapolei!AN35+Mililani!AN35+Campbell!AN35+Kahuku!AN35+'OIA-Campbell'!AN35+'OIA-Kahuku'!AN35+'OIA-Kapolei'!AN35+'States-Kekaulike'!AN35+'States-Punahou'!AN35+'States-Kahuku'!AN35+'States-Baldwin'!AN35</f>
        <v>0</v>
      </c>
      <c r="AG25" s="84">
        <f>Waipahu!AO35+Moanalua!AO35+Waialua!AO35+Kaiser!AO35+Kalani!AO35+'Pearl City'!AO35+Leilehua!AO35+Kapolei!AO35+Mililani!AO35+Campbell!AO35+Kahuku!AO35+'OIA-Campbell'!AO35+'OIA-Kahuku'!AO35+'OIA-Kapolei'!AO35+'States-Kekaulike'!AO35+'States-Punahou'!AO35+'States-Kahuku'!AO35+'States-Baldwin'!AO35</f>
        <v>0</v>
      </c>
      <c r="AH25" s="84">
        <f>Waipahu!AP35+Moanalua!AP35+Waialua!AP35+Kaiser!AP35+Kalani!AP35+'Pearl City'!AP35+Leilehua!AP35+Kapolei!AP35+Mililani!AP35+Campbell!AP35+Kahuku!AP35+'OIA-Campbell'!AP35+'OIA-Kahuku'!AP35+'OIA-Kapolei'!AP35+'States-Kekaulike'!AP35+'States-Punahou'!AP35+'States-Kahuku'!AP35+'States-Baldwin'!AP35</f>
        <v>0</v>
      </c>
      <c r="AI25" s="84">
        <f>Waipahu!AQ35+Moanalua!AQ35+Waialua!AQ35+Kaiser!AQ35+Kalani!AQ35+'Pearl City'!AQ35+Leilehua!AQ35+Kapolei!AQ35+Mililani!AQ35+Campbell!AQ35+Kahuku!AQ35+'OIA-Campbell'!AQ35+'OIA-Kahuku'!AQ35+'OIA-Kapolei'!AQ35+'States-Kekaulike'!AQ35+'States-Punahou'!AQ35+'States-Kahuku'!AQ35+'States-Baldwin'!AQ35</f>
        <v>0</v>
      </c>
      <c r="AJ25" s="84">
        <f>Waipahu!AR35+Moanalua!AR35+Waialua!AR35+Kaiser!AR35+Kalani!AR35+'Pearl City'!AR35+Leilehua!AR35+Kapolei!AR35+Mililani!AR35+Campbell!AR35+Kahuku!AR35+'OIA-Campbell'!AR35+'OIA-Kahuku'!AR35+'OIA-Kapolei'!AR35+'States-Kekaulike'!AR35+'States-Punahou'!AR35+'States-Kahuku'!AR35+'States-Baldwin'!AR35</f>
        <v>0</v>
      </c>
      <c r="AK25" s="84">
        <f>Waipahu!AS35+Moanalua!AS35+Waialua!AS35+Kaiser!AS35+Kalani!AS35+'Pearl City'!AS35+Leilehua!AS35+Kapolei!AS35+Mililani!AS35+Campbell!AS35+Kahuku!AS35+'OIA-Campbell'!AS35+'OIA-Kahuku'!AS35+'OIA-Kapolei'!AS35+'States-Kekaulike'!AS35+'States-Punahou'!AS35+'States-Kahuku'!AS35+'States-Baldwin'!AS35</f>
        <v>0</v>
      </c>
      <c r="AL25" s="84">
        <f>Waipahu!AT35+Moanalua!AT35+Waialua!AT35+Kaiser!AT35+Kalani!AT35+'Pearl City'!AT35+Leilehua!AT35+Kapolei!AT35+Mililani!AT35+Campbell!AT35+Kahuku!AT35+'OIA-Campbell'!AT35+'OIA-Kahuku'!AT35+'OIA-Kapolei'!AT35+'States-Kekaulike'!AT35+'States-Punahou'!AT35+'States-Kahuku'!AT35+'States-Baldwin'!AT35</f>
        <v>0</v>
      </c>
      <c r="AM25" s="84">
        <f>Waipahu!AU35+Moanalua!AU35+Waialua!AU35+Kaiser!AU35+Kalani!AU35+'Pearl City'!AU35+Leilehua!AU35+Kapolei!AU35+Mililani!AU35+Campbell!AU35+Kahuku!AU35+'OIA-Campbell'!AU35+'OIA-Kahuku'!AU35+'OIA-Kapolei'!AU35+'States-Kekaulike'!AU35+'States-Punahou'!AU35+'States-Kahuku'!AU35+'States-Baldwin'!AU35</f>
        <v>0</v>
      </c>
      <c r="AN25" s="84">
        <f>Waipahu!AV35+Moanalua!AV35+Waialua!AV35+Kaiser!AV35+Kalani!AV35+'Pearl City'!AV35+Leilehua!AV35+Kapolei!AV35+Mililani!AV35+Campbell!AV35+Kahuku!AV35+'OIA-Campbell'!AV35+'OIA-Kahuku'!AV35+'OIA-Kapolei'!AV35+'States-Kekaulike'!AV35+'States-Punahou'!AV35+'States-Kahuku'!AV35+'States-Baldwin'!AV35</f>
        <v>0</v>
      </c>
      <c r="AO25" s="84">
        <f>Waipahu!AW35+Moanalua!AW35+Waialua!AW35+Kaiser!AW35+Kalani!AW35+'Pearl City'!AW35+Leilehua!AW35+Kapolei!AW35+Mililani!AW35+Campbell!AW35+Kahuku!AW35+'OIA-Campbell'!AW35+'OIA-Kahuku'!AW35+'OIA-Kapolei'!AW35+'States-Kekaulike'!AW35+'States-Punahou'!AW35+'States-Kahuku'!AW35+'States-Baldwin'!AW35</f>
        <v>0</v>
      </c>
      <c r="AP25" s="84">
        <f>Waipahu!AX35+Moanalua!AX35+Waialua!AX35+Kaiser!AX35+Kalani!AX35+'Pearl City'!AX35+Leilehua!AX35+Kapolei!AX35+Mililani!AX35+Campbell!AX35+Kahuku!AX35+'OIA-Campbell'!AX35+'OIA-Kahuku'!AX35+'OIA-Kapolei'!AX35+'States-Kekaulike'!AX35+'States-Punahou'!AX35+'States-Kahuku'!AX35+'States-Baldwin'!AX35</f>
        <v>0</v>
      </c>
      <c r="AQ25" s="85" t="str">
        <f t="shared" si="0"/>
        <v/>
      </c>
      <c r="AR25" s="84">
        <f>Waipahu!AZ35+Moanalua!AZ35+Waialua!AZ35+Kaiser!AZ35+Kalani!AZ35+'Pearl City'!AZ35+Leilehua!AZ35+Kapolei!AZ35+Mililani!AZ35+Campbell!AZ35+Kahuku!AZ35+'OIA-Campbell'!AZ35+'OIA-Kahuku'!AZ35+'OIA-Kapolei'!AZ35+'States-Kekaulike'!AZ35+'States-Punahou'!AZ35+'States-Kahuku'!AZ35+'States-Baldwin'!AZ35</f>
        <v>0</v>
      </c>
      <c r="AS25" s="86">
        <v>20</v>
      </c>
    </row>
    <row r="26" spans="1:45">
      <c r="A26" s="83">
        <v>21</v>
      </c>
      <c r="B26" s="84">
        <f>Waipahu!J36+Moanalua!J36+Waialua!J36+Kaiser!J36+Kalani!J36+'Pearl City'!J36+Leilehua!J36+Kapolei!J36+Mililani!J36+Campbell!J36+Kahuku!J36+'OIA-Campbell'!J36+'OIA-Kahuku'!J36+'OIA-Kapolei'!J36+'States-Kekaulike'!J36+'States-Punahou'!J36+'States-Kahuku'!J36+'States-Baldwin'!J36</f>
        <v>0</v>
      </c>
      <c r="C26" s="84">
        <f>Waipahu!K36+Moanalua!K36+Waialua!K36+Kaiser!K36+Kalani!K36+'Pearl City'!K36+Leilehua!K36+Kapolei!K36+Mililani!K36+Campbell!K36+Kahuku!K36+'OIA-Campbell'!K36+'OIA-Kahuku'!K36+'OIA-Kapolei'!K36+'States-Kekaulike'!K36+'States-Punahou'!K36+'States-Kahuku'!K36+'States-Baldwin'!K36</f>
        <v>0</v>
      </c>
      <c r="D26" s="84">
        <f>Waipahu!L36+Moanalua!L36+Waialua!L36+Kaiser!L36+Kalani!L36+'Pearl City'!L36+Leilehua!L36+Kapolei!L36+Mililani!L36+Campbell!L36+Kahuku!L36+'OIA-Campbell'!L36+'OIA-Kahuku'!L36+'OIA-Kapolei'!L36+'States-Kekaulike'!L36+'States-Punahou'!L36+'States-Kahuku'!L36+'States-Baldwin'!L36</f>
        <v>0</v>
      </c>
      <c r="E26" s="84">
        <f>Waipahu!M36+Moanalua!M36+Waialua!M36+Kaiser!M36+Kalani!M36+'Pearl City'!M36+Leilehua!M36+Kapolei!M36+Mililani!M36+Campbell!M36+Kahuku!M36+'OIA-Campbell'!M36+'OIA-Kahuku'!M36+'OIA-Kapolei'!M36+'States-Kekaulike'!M36+'States-Punahou'!M36+'States-Kahuku'!M36+'States-Baldwin'!M36</f>
        <v>0</v>
      </c>
      <c r="F26" s="84">
        <f>Waipahu!N36+Moanalua!N36+Waialua!N36+Kaiser!N36+Kalani!N36+'Pearl City'!N36+Leilehua!N36+Kapolei!N36+Mililani!N36+Campbell!N36+Kahuku!N36+'OIA-Campbell'!N36+'OIA-Kahuku'!N36+'OIA-Kapolei'!N36+'States-Kekaulike'!N36+'States-Punahou'!N36+'States-Kahuku'!N36+'States-Baldwin'!N36</f>
        <v>0</v>
      </c>
      <c r="G26" s="84">
        <f>Waipahu!O36+Moanalua!O36+Waialua!O36+Kaiser!O36+Kalani!O36+'Pearl City'!O36+Leilehua!O36+Kapolei!O36+Mililani!O36+Campbell!O36+Kahuku!O36+'OIA-Campbell'!O36+'OIA-Kahuku'!O36+'OIA-Kapolei'!O36+'States-Kekaulike'!O36+'States-Punahou'!O36+'States-Kahuku'!O36+'States-Baldwin'!O36</f>
        <v>0</v>
      </c>
      <c r="H26" s="84">
        <f>Waipahu!P36+Moanalua!P36+Waialua!P36+Kaiser!P36+Kalani!P36+'Pearl City'!P36+Leilehua!P36+Kapolei!P36+Mililani!P36+Campbell!P36+Kahuku!P36+'OIA-Campbell'!P36+'OIA-Kahuku'!P36+'OIA-Kapolei'!P36+'States-Kekaulike'!P36+'States-Punahou'!P36+'States-Kahuku'!P36+'States-Baldwin'!P36</f>
        <v>0</v>
      </c>
      <c r="I26" s="84">
        <f>Waipahu!Q36+Moanalua!Q36+Waialua!Q36+Kaiser!Q36+Kalani!Q36+'Pearl City'!Q36+Leilehua!Q36+Kapolei!Q36+Mililani!Q36+Campbell!Q36+Kahuku!Q36+'OIA-Campbell'!Q36+'OIA-Kahuku'!Q36+'OIA-Kapolei'!Q36+'States-Kekaulike'!Q36+'States-Punahou'!Q36+'States-Kahuku'!Q36+'States-Baldwin'!Q36</f>
        <v>0</v>
      </c>
      <c r="J26" s="84">
        <f>Waipahu!R36+Moanalua!R36+Waialua!R36+Kaiser!R36+Kalani!R36+'Pearl City'!R36+Leilehua!R36+Kapolei!R36+Mililani!R36+Campbell!R36+Kahuku!R36+'OIA-Campbell'!R36+'OIA-Kahuku'!R36+'OIA-Kapolei'!R36+'States-Kekaulike'!R36+'States-Punahou'!R36+'States-Kahuku'!R36+'States-Baldwin'!R36</f>
        <v>0</v>
      </c>
      <c r="K26" s="84">
        <f>Waipahu!S36+Moanalua!S36+Waialua!S36+Kaiser!S36+Kalani!S36+'Pearl City'!S36+Leilehua!S36+Kapolei!S36+Mililani!S36+Campbell!S36+Kahuku!S36+'OIA-Campbell'!S36+'OIA-Kahuku'!S36+'OIA-Kapolei'!S36+'States-Kekaulike'!S36+'States-Punahou'!S36+'States-Kahuku'!S36+'States-Baldwin'!S36</f>
        <v>0</v>
      </c>
      <c r="L26" s="84">
        <f>Waipahu!T36+Moanalua!T36+Waialua!T36+Kaiser!T36+Kalani!T36+'Pearl City'!T36+Leilehua!T36+Kapolei!T36+Mililani!T36+Campbell!T36+Kahuku!T36+'OIA-Campbell'!T36+'OIA-Kahuku'!T36+'OIA-Kapolei'!T36+'States-Kekaulike'!T36+'States-Punahou'!T36+'States-Kahuku'!T36+'States-Baldwin'!T36</f>
        <v>0</v>
      </c>
      <c r="M26" s="84">
        <f>Waipahu!U36+Moanalua!U36+Waialua!U36+Kaiser!U36+Kalani!U36+'Pearl City'!U36+Leilehua!U36+Kapolei!U36+Mililani!U36+Campbell!U36+Kahuku!U36+'OIA-Campbell'!U36+'OIA-Kahuku'!U36+'OIA-Kapolei'!U36+'States-Kekaulike'!U36+'States-Punahou'!U36+'States-Kahuku'!U36+'States-Baldwin'!U36</f>
        <v>0</v>
      </c>
      <c r="N26" s="84">
        <f>Waipahu!V36+Moanalua!V36+Waialua!V36+Kaiser!V36+Kalani!V36+'Pearl City'!V36+Leilehua!V36+Kapolei!V36+Mililani!V36+Campbell!V36+Kahuku!V36+'OIA-Campbell'!V36+'OIA-Kahuku'!V36+'OIA-Kapolei'!V36+'States-Kekaulike'!V36+'States-Punahou'!V36+'States-Kahuku'!V36+'States-Baldwin'!V36</f>
        <v>0</v>
      </c>
      <c r="O26" s="84">
        <f>Waipahu!W36+Moanalua!W36+Waialua!W36+Kaiser!W36+Kalani!W36+'Pearl City'!W36+Leilehua!W36+Kapolei!W36+Mililani!W36+Campbell!W36+Kahuku!W36+'OIA-Campbell'!W36+'OIA-Kahuku'!W36+'OIA-Kapolei'!W36+'States-Kekaulike'!W36+'States-Punahou'!W36+'States-Kahuku'!W36+'States-Baldwin'!W36</f>
        <v>0</v>
      </c>
      <c r="P26" s="84">
        <f>Waipahu!X36+Moanalua!X36+Waialua!X36+Kaiser!X36+Kalani!X36+'Pearl City'!X36+Leilehua!X36+Kapolei!X36+Mililani!X36+Campbell!X36+Kahuku!X36+'OIA-Campbell'!X36+'OIA-Kahuku'!X36+'OIA-Kapolei'!X36+'States-Kekaulike'!X36+'States-Punahou'!X36+'States-Kahuku'!X36+'States-Baldwin'!X36</f>
        <v>0</v>
      </c>
      <c r="Q26" s="84">
        <f>Waipahu!Y36+Moanalua!Y36+Waialua!Y36+Kaiser!Y36+Kalani!Y36+'Pearl City'!Y36+Leilehua!Y36+Kapolei!Y36+Mililani!Y36+Campbell!Y36+Kahuku!Y36+'OIA-Campbell'!Y36+'OIA-Kahuku'!Y36+'OIA-Kapolei'!Y36+'States-Kekaulike'!Y36+'States-Punahou'!Y36+'States-Kahuku'!Y36+'States-Baldwin'!Y36</f>
        <v>0</v>
      </c>
      <c r="R26" s="84">
        <f>Waipahu!Z36+Moanalua!Z36+Waialua!Z36+Kaiser!Z36+Kalani!Z36+'Pearl City'!Z36+Leilehua!Z36+Kapolei!Z36+Mililani!Z36+Campbell!Z36+Kahuku!Z36+'OIA-Campbell'!Z36+'OIA-Kahuku'!Z36+'OIA-Kapolei'!Z36+'States-Kekaulike'!Z36+'States-Punahou'!Z36+'States-Kahuku'!Z36+'States-Baldwin'!Z36</f>
        <v>0</v>
      </c>
      <c r="S26" s="84">
        <f>Waipahu!AA36+Moanalua!AA36+Waialua!AA36+Kaiser!AA36+Kalani!AA36+'Pearl City'!AA36+Leilehua!AA36+Kapolei!AA36+Mililani!AA36+Campbell!AA36+Kahuku!AA36+'OIA-Campbell'!AA36+'OIA-Kahuku'!AA36+'OIA-Kapolei'!AA36+'States-Kekaulike'!AA36+'States-Punahou'!AA36+'States-Kahuku'!AA36+'States-Baldwin'!AA36</f>
        <v>0</v>
      </c>
      <c r="T26" s="84">
        <f>Waipahu!AB36+Moanalua!AB36+Waialua!AB36+Kaiser!AB36+Kalani!AB36+'Pearl City'!AB36+Leilehua!AB36+Kapolei!AB36+Mililani!AB36+Campbell!AB36+Kahuku!AB36+'OIA-Campbell'!AB36+'OIA-Kahuku'!AB36+'OIA-Kapolei'!AB36+'States-Kekaulike'!AB36+'States-Punahou'!AB36+'States-Kahuku'!AB36+'States-Baldwin'!AB36</f>
        <v>0</v>
      </c>
      <c r="U26" s="84">
        <f>Waipahu!AC36+Moanalua!AC36+Waialua!AC36+Kaiser!AC36+Kalani!AC36+'Pearl City'!AC36+Leilehua!AC36+Kapolei!AC36+Mililani!AC36+Campbell!AC36+Kahuku!AC36+'OIA-Campbell'!AC36+'OIA-Kahuku'!AC36+'OIA-Kapolei'!AC36+'States-Kekaulike'!AC36+'States-Punahou'!AC36+'States-Kahuku'!AC36+'States-Baldwin'!AC36</f>
        <v>0</v>
      </c>
      <c r="V26" s="84">
        <f>Waipahu!AD36+Moanalua!AD36+Waialua!AD36+Kaiser!AD36+Kalani!AD36+'Pearl City'!AD36+Leilehua!AD36+Kapolei!AD36+Mililani!AD36+Campbell!AD36+Kahuku!AD36+'OIA-Campbell'!AD36+'OIA-Kahuku'!AD36+'OIA-Kapolei'!AD36+'States-Kekaulike'!AD36+'States-Punahou'!AD36+'States-Kahuku'!AD36+'States-Baldwin'!AD36</f>
        <v>0</v>
      </c>
      <c r="W26" s="84">
        <f>Waipahu!AE36+Moanalua!AE36+Waialua!AE36+Kaiser!AE36+Kalani!AE36+'Pearl City'!AE36+Leilehua!AE36+Kapolei!AE36+Mililani!AE36+Campbell!AE36+Kahuku!AE36+'OIA-Campbell'!AE36+'OIA-Kahuku'!AE36+'OIA-Kapolei'!AE36+'States-Kekaulike'!AE36+'States-Punahou'!AE36+'States-Kahuku'!AE36+'States-Baldwin'!AE36</f>
        <v>0</v>
      </c>
      <c r="X26" s="84">
        <f>Waipahu!AF36+Moanalua!AF36+Waialua!AF36+Kaiser!AF36+Kalani!AF36+'Pearl City'!AF36+Leilehua!AF36+Kapolei!AF36+Mililani!AF36+Campbell!AF36+Kahuku!AF36+'OIA-Campbell'!AF36+'OIA-Kahuku'!AF36+'OIA-Kapolei'!AF36+'States-Kekaulike'!AF36+'States-Punahou'!AF36+'States-Kahuku'!AF36+'States-Baldwin'!AF36</f>
        <v>0</v>
      </c>
      <c r="Y26" s="84">
        <f>Waipahu!AG36+Moanalua!AG36+Waialua!AG36+Kaiser!AG36+Kalani!AG36+'Pearl City'!AG36+Leilehua!AG36+Kapolei!AG36+Mililani!AG36+Campbell!AG36+Kahuku!AG36+'OIA-Campbell'!AG36+'OIA-Kahuku'!AG36+'OIA-Kapolei'!AG36+'States-Kekaulike'!AG36+'States-Punahou'!AG36+'States-Kahuku'!AG36+'States-Baldwin'!AG36</f>
        <v>0</v>
      </c>
      <c r="Z26" s="84">
        <f>Waipahu!AH36+Moanalua!AH36+Waialua!AH36+Kaiser!AH36+Kalani!AH36+'Pearl City'!AH36+Leilehua!AH36+Kapolei!AH36+Mililani!AH36+Campbell!AH36+Kahuku!AH36+'OIA-Campbell'!AH36+'OIA-Kahuku'!AH36+'OIA-Kapolei'!AH36+'States-Kekaulike'!AH36+'States-Punahou'!AH36+'States-Kahuku'!AH36+'States-Baldwin'!AH36</f>
        <v>0</v>
      </c>
      <c r="AA26" s="84">
        <f>Waipahu!AI36+Moanalua!AI36+Waialua!AI36+Kaiser!AI36+Kalani!AI36+'Pearl City'!AI36+Leilehua!AI36+Kapolei!AI36+Mililani!AI36+Campbell!AI36+Kahuku!AI36+'OIA-Campbell'!AI36+'OIA-Kahuku'!AI36+'OIA-Kapolei'!AI36+'States-Kekaulike'!AI36+'States-Punahou'!AI36+'States-Kahuku'!AI36+'States-Baldwin'!AI36</f>
        <v>0</v>
      </c>
      <c r="AB26" s="84">
        <f>Waipahu!AJ36+Moanalua!AJ36+Waialua!AJ36+Kaiser!AJ36+Kalani!AJ36+'Pearl City'!AJ36+Leilehua!AJ36+Kapolei!AJ36+Mililani!AJ36+Campbell!AJ36+Kahuku!AJ36+'OIA-Campbell'!AJ36+'OIA-Kahuku'!AJ36+'OIA-Kapolei'!AJ36+'States-Kekaulike'!AJ36+'States-Punahou'!AJ36+'States-Kahuku'!AJ36+'States-Baldwin'!AJ36</f>
        <v>0</v>
      </c>
      <c r="AC26" s="84">
        <f>Waipahu!AK36+Moanalua!AK36+Waialua!AK36+Kaiser!AK36+Kalani!AK36+'Pearl City'!AK36+Leilehua!AK36+Kapolei!AK36+Mililani!AK36+Campbell!AK36+Kahuku!AK36+'OIA-Campbell'!AK36+'OIA-Kahuku'!AK36+'OIA-Kapolei'!AK36+'States-Kekaulike'!AK36+'States-Punahou'!AK36+'States-Kahuku'!AK36+'States-Baldwin'!AK36</f>
        <v>0</v>
      </c>
      <c r="AD26" s="84">
        <f>Waipahu!AL36+Moanalua!AL36+Waialua!AL36+Kaiser!AL36+Kalani!AL36+'Pearl City'!AL36+Leilehua!AL36+Kapolei!AL36+Mililani!AL36+Campbell!AL36+Kahuku!AL36+'OIA-Campbell'!AL36+'OIA-Kahuku'!AL36+'OIA-Kapolei'!AL36+'States-Kekaulike'!AL36+'States-Punahou'!AL36+'States-Kahuku'!AL36+'States-Baldwin'!AL36</f>
        <v>0</v>
      </c>
      <c r="AE26" s="84">
        <f>Waipahu!AM36+Moanalua!AM36+Waialua!AM36+Kaiser!AM36+Kalani!AM36+'Pearl City'!AM36+Leilehua!AM36+Kapolei!AM36+Mililani!AM36+Campbell!AM36+Kahuku!AM36+'OIA-Campbell'!AM36+'OIA-Kahuku'!AM36+'OIA-Kapolei'!AM36+'States-Kekaulike'!AM36+'States-Punahou'!AM36+'States-Kahuku'!AM36+'States-Baldwin'!AM36</f>
        <v>0</v>
      </c>
      <c r="AF26" s="84">
        <f>Waipahu!AN36+Moanalua!AN36+Waialua!AN36+Kaiser!AN36+Kalani!AN36+'Pearl City'!AN36+Leilehua!AN36+Kapolei!AN36+Mililani!AN36+Campbell!AN36+Kahuku!AN36+'OIA-Campbell'!AN36+'OIA-Kahuku'!AN36+'OIA-Kapolei'!AN36+'States-Kekaulike'!AN36+'States-Punahou'!AN36+'States-Kahuku'!AN36+'States-Baldwin'!AN36</f>
        <v>0</v>
      </c>
      <c r="AG26" s="84">
        <f>Waipahu!AO36+Moanalua!AO36+Waialua!AO36+Kaiser!AO36+Kalani!AO36+'Pearl City'!AO36+Leilehua!AO36+Kapolei!AO36+Mililani!AO36+Campbell!AO36+Kahuku!AO36+'OIA-Campbell'!AO36+'OIA-Kahuku'!AO36+'OIA-Kapolei'!AO36+'States-Kekaulike'!AO36+'States-Punahou'!AO36+'States-Kahuku'!AO36+'States-Baldwin'!AO36</f>
        <v>0</v>
      </c>
      <c r="AH26" s="84">
        <f>Waipahu!AP36+Moanalua!AP36+Waialua!AP36+Kaiser!AP36+Kalani!AP36+'Pearl City'!AP36+Leilehua!AP36+Kapolei!AP36+Mililani!AP36+Campbell!AP36+Kahuku!AP36+'OIA-Campbell'!AP36+'OIA-Kahuku'!AP36+'OIA-Kapolei'!AP36+'States-Kekaulike'!AP36+'States-Punahou'!AP36+'States-Kahuku'!AP36+'States-Baldwin'!AP36</f>
        <v>0</v>
      </c>
      <c r="AI26" s="84">
        <f>Waipahu!AQ36+Moanalua!AQ36+Waialua!AQ36+Kaiser!AQ36+Kalani!AQ36+'Pearl City'!AQ36+Leilehua!AQ36+Kapolei!AQ36+Mililani!AQ36+Campbell!AQ36+Kahuku!AQ36+'OIA-Campbell'!AQ36+'OIA-Kahuku'!AQ36+'OIA-Kapolei'!AQ36+'States-Kekaulike'!AQ36+'States-Punahou'!AQ36+'States-Kahuku'!AQ36+'States-Baldwin'!AQ36</f>
        <v>0</v>
      </c>
      <c r="AJ26" s="84">
        <f>Waipahu!AR36+Moanalua!AR36+Waialua!AR36+Kaiser!AR36+Kalani!AR36+'Pearl City'!AR36+Leilehua!AR36+Kapolei!AR36+Mililani!AR36+Campbell!AR36+Kahuku!AR36+'OIA-Campbell'!AR36+'OIA-Kahuku'!AR36+'OIA-Kapolei'!AR36+'States-Kekaulike'!AR36+'States-Punahou'!AR36+'States-Kahuku'!AR36+'States-Baldwin'!AR36</f>
        <v>0</v>
      </c>
      <c r="AK26" s="84">
        <f>Waipahu!AS36+Moanalua!AS36+Waialua!AS36+Kaiser!AS36+Kalani!AS36+'Pearl City'!AS36+Leilehua!AS36+Kapolei!AS36+Mililani!AS36+Campbell!AS36+Kahuku!AS36+'OIA-Campbell'!AS36+'OIA-Kahuku'!AS36+'OIA-Kapolei'!AS36+'States-Kekaulike'!AS36+'States-Punahou'!AS36+'States-Kahuku'!AS36+'States-Baldwin'!AS36</f>
        <v>0</v>
      </c>
      <c r="AL26" s="84">
        <f>Waipahu!AT36+Moanalua!AT36+Waialua!AT36+Kaiser!AT36+Kalani!AT36+'Pearl City'!AT36+Leilehua!AT36+Kapolei!AT36+Mililani!AT36+Campbell!AT36+Kahuku!AT36+'OIA-Campbell'!AT36+'OIA-Kahuku'!AT36+'OIA-Kapolei'!AT36+'States-Kekaulike'!AT36+'States-Punahou'!AT36+'States-Kahuku'!AT36+'States-Baldwin'!AT36</f>
        <v>0</v>
      </c>
      <c r="AM26" s="84">
        <f>Waipahu!AU36+Moanalua!AU36+Waialua!AU36+Kaiser!AU36+Kalani!AU36+'Pearl City'!AU36+Leilehua!AU36+Kapolei!AU36+Mililani!AU36+Campbell!AU36+Kahuku!AU36+'OIA-Campbell'!AU36+'OIA-Kahuku'!AU36+'OIA-Kapolei'!AU36+'States-Kekaulike'!AU36+'States-Punahou'!AU36+'States-Kahuku'!AU36+'States-Baldwin'!AU36</f>
        <v>0</v>
      </c>
      <c r="AN26" s="84">
        <f>Waipahu!AV36+Moanalua!AV36+Waialua!AV36+Kaiser!AV36+Kalani!AV36+'Pearl City'!AV36+Leilehua!AV36+Kapolei!AV36+Mililani!AV36+Campbell!AV36+Kahuku!AV36+'OIA-Campbell'!AV36+'OIA-Kahuku'!AV36+'OIA-Kapolei'!AV36+'States-Kekaulike'!AV36+'States-Punahou'!AV36+'States-Kahuku'!AV36+'States-Baldwin'!AV36</f>
        <v>0</v>
      </c>
      <c r="AO26" s="84">
        <f>Waipahu!AW36+Moanalua!AW36+Waialua!AW36+Kaiser!AW36+Kalani!AW36+'Pearl City'!AW36+Leilehua!AW36+Kapolei!AW36+Mililani!AW36+Campbell!AW36+Kahuku!AW36+'OIA-Campbell'!AW36+'OIA-Kahuku'!AW36+'OIA-Kapolei'!AW36+'States-Kekaulike'!AW36+'States-Punahou'!AW36+'States-Kahuku'!AW36+'States-Baldwin'!AW36</f>
        <v>0</v>
      </c>
      <c r="AP26" s="84">
        <f>Waipahu!AX36+Moanalua!AX36+Waialua!AX36+Kaiser!AX36+Kalani!AX36+'Pearl City'!AX36+Leilehua!AX36+Kapolei!AX36+Mililani!AX36+Campbell!AX36+Kahuku!AX36+'OIA-Campbell'!AX36+'OIA-Kahuku'!AX36+'OIA-Kapolei'!AX36+'States-Kekaulike'!AX36+'States-Punahou'!AX36+'States-Kahuku'!AX36+'States-Baldwin'!AX36</f>
        <v>0</v>
      </c>
      <c r="AQ26" s="85" t="str">
        <f t="shared" si="0"/>
        <v/>
      </c>
      <c r="AR26" s="84">
        <f>Waipahu!AZ36+Moanalua!AZ36+Waialua!AZ36+Kaiser!AZ36+Kalani!AZ36+'Pearl City'!AZ36+Leilehua!AZ36+Kapolei!AZ36+Mililani!AZ36+Campbell!AZ36+Kahuku!AZ36+'OIA-Campbell'!AZ36+'OIA-Kahuku'!AZ36+'OIA-Kapolei'!AZ36+'States-Kekaulike'!AZ36+'States-Punahou'!AZ36+'States-Kahuku'!AZ36+'States-Baldwin'!AZ36</f>
        <v>0</v>
      </c>
      <c r="AS26" s="86">
        <v>21</v>
      </c>
    </row>
    <row r="27" spans="1:45">
      <c r="A27" s="39">
        <v>22</v>
      </c>
      <c r="B27" s="136">
        <f>Waipahu!J37+Moanalua!J37+Waialua!J37+Kaiser!J37+Kalani!J37+'Pearl City'!J37+Leilehua!J37+Kapolei!J37+Mililani!J37+Campbell!J37+Kahuku!J37+'OIA-Campbell'!J37+'OIA-Kahuku'!J37+'OIA-Kapolei'!J37+'States-Kekaulike'!J37+'States-Punahou'!J37+'States-Kahuku'!J37+'States-Baldwin'!J37</f>
        <v>0</v>
      </c>
      <c r="C27" s="136">
        <f>Waipahu!K37+Moanalua!K37+Waialua!K37+Kaiser!K37+Kalani!K37+'Pearl City'!K37+Leilehua!K37+Kapolei!K37+Mililani!K37+Campbell!K37+Kahuku!K37+'OIA-Campbell'!K37+'OIA-Kahuku'!K37+'OIA-Kapolei'!K37+'States-Kekaulike'!K37+'States-Punahou'!K37+'States-Kahuku'!K37+'States-Baldwin'!K37</f>
        <v>0</v>
      </c>
      <c r="D27" s="136">
        <f>Waipahu!L37+Moanalua!L37+Waialua!L37+Kaiser!L37+Kalani!L37+'Pearl City'!L37+Leilehua!L37+Kapolei!L37+Mililani!L37+Campbell!L37+Kahuku!L37+'OIA-Campbell'!L37+'OIA-Kahuku'!L37+'OIA-Kapolei'!L37+'States-Kekaulike'!L37+'States-Punahou'!L37+'States-Kahuku'!L37+'States-Baldwin'!L37</f>
        <v>0</v>
      </c>
      <c r="E27" s="136">
        <f>Waipahu!M37+Moanalua!M37+Waialua!M37+Kaiser!M37+Kalani!M37+'Pearl City'!M37+Leilehua!M37+Kapolei!M37+Mililani!M37+Campbell!M37+Kahuku!M37+'OIA-Campbell'!M37+'OIA-Kahuku'!M37+'OIA-Kapolei'!M37+'States-Kekaulike'!M37+'States-Punahou'!M37+'States-Kahuku'!M37+'States-Baldwin'!M37</f>
        <v>0</v>
      </c>
      <c r="F27" s="136">
        <f>Waipahu!N37+Moanalua!N37+Waialua!N37+Kaiser!N37+Kalani!N37+'Pearl City'!N37+Leilehua!N37+Kapolei!N37+Mililani!N37+Campbell!N37+Kahuku!N37+'OIA-Campbell'!N37+'OIA-Kahuku'!N37+'OIA-Kapolei'!N37+'States-Kekaulike'!N37+'States-Punahou'!N37+'States-Kahuku'!N37+'States-Baldwin'!N37</f>
        <v>0</v>
      </c>
      <c r="G27" s="136">
        <f>Waipahu!O37+Moanalua!O37+Waialua!O37+Kaiser!O37+Kalani!O37+'Pearl City'!O37+Leilehua!O37+Kapolei!O37+Mililani!O37+Campbell!O37+Kahuku!O37+'OIA-Campbell'!O37+'OIA-Kahuku'!O37+'OIA-Kapolei'!O37+'States-Kekaulike'!O37+'States-Punahou'!O37+'States-Kahuku'!O37+'States-Baldwin'!O37</f>
        <v>0</v>
      </c>
      <c r="H27" s="136">
        <f>Waipahu!P37+Moanalua!P37+Waialua!P37+Kaiser!P37+Kalani!P37+'Pearl City'!P37+Leilehua!P37+Kapolei!P37+Mililani!P37+Campbell!P37+Kahuku!P37+'OIA-Campbell'!P37+'OIA-Kahuku'!P37+'OIA-Kapolei'!P37+'States-Kekaulike'!P37+'States-Punahou'!P37+'States-Kahuku'!P37+'States-Baldwin'!P37</f>
        <v>0</v>
      </c>
      <c r="I27" s="136">
        <f>Waipahu!Q37+Moanalua!Q37+Waialua!Q37+Kaiser!Q37+Kalani!Q37+'Pearl City'!Q37+Leilehua!Q37+Kapolei!Q37+Mililani!Q37+Campbell!Q37+Kahuku!Q37+'OIA-Campbell'!Q37+'OIA-Kahuku'!Q37+'OIA-Kapolei'!Q37+'States-Kekaulike'!Q37+'States-Punahou'!Q37+'States-Kahuku'!Q37+'States-Baldwin'!Q37</f>
        <v>0</v>
      </c>
      <c r="J27" s="136">
        <f>Waipahu!R37+Moanalua!R37+Waialua!R37+Kaiser!R37+Kalani!R37+'Pearl City'!R37+Leilehua!R37+Kapolei!R37+Mililani!R37+Campbell!R37+Kahuku!R37+'OIA-Campbell'!R37+'OIA-Kahuku'!R37+'OIA-Kapolei'!R37+'States-Kekaulike'!R37+'States-Punahou'!R37+'States-Kahuku'!R37+'States-Baldwin'!R37</f>
        <v>0</v>
      </c>
      <c r="K27" s="136">
        <f>Waipahu!S37+Moanalua!S37+Waialua!S37+Kaiser!S37+Kalani!S37+'Pearl City'!S37+Leilehua!S37+Kapolei!S37+Mililani!S37+Campbell!S37+Kahuku!S37+'OIA-Campbell'!S37+'OIA-Kahuku'!S37+'OIA-Kapolei'!S37+'States-Kekaulike'!S37+'States-Punahou'!S37+'States-Kahuku'!S37+'States-Baldwin'!S37</f>
        <v>1</v>
      </c>
      <c r="L27" s="136">
        <f>Waipahu!T37+Moanalua!T37+Waialua!T37+Kaiser!T37+Kalani!T37+'Pearl City'!T37+Leilehua!T37+Kapolei!T37+Mililani!T37+Campbell!T37+Kahuku!T37+'OIA-Campbell'!T37+'OIA-Kahuku'!T37+'OIA-Kapolei'!T37+'States-Kekaulike'!T37+'States-Punahou'!T37+'States-Kahuku'!T37+'States-Baldwin'!T37</f>
        <v>0</v>
      </c>
      <c r="M27" s="136">
        <f>Waipahu!U37+Moanalua!U37+Waialua!U37+Kaiser!U37+Kalani!U37+'Pearl City'!U37+Leilehua!U37+Kapolei!U37+Mililani!U37+Campbell!U37+Kahuku!U37+'OIA-Campbell'!U37+'OIA-Kahuku'!U37+'OIA-Kapolei'!U37+'States-Kekaulike'!U37+'States-Punahou'!U37+'States-Kahuku'!U37+'States-Baldwin'!U37</f>
        <v>0</v>
      </c>
      <c r="N27" s="136">
        <f>Waipahu!V37+Moanalua!V37+Waialua!V37+Kaiser!V37+Kalani!V37+'Pearl City'!V37+Leilehua!V37+Kapolei!V37+Mililani!V37+Campbell!V37+Kahuku!V37+'OIA-Campbell'!V37+'OIA-Kahuku'!V37+'OIA-Kapolei'!V37+'States-Kekaulike'!V37+'States-Punahou'!V37+'States-Kahuku'!V37+'States-Baldwin'!V37</f>
        <v>0</v>
      </c>
      <c r="O27" s="136">
        <f>Waipahu!W37+Moanalua!W37+Waialua!W37+Kaiser!W37+Kalani!W37+'Pearl City'!W37+Leilehua!W37+Kapolei!W37+Mililani!W37+Campbell!W37+Kahuku!W37+'OIA-Campbell'!W37+'OIA-Kahuku'!W37+'OIA-Kapolei'!W37+'States-Kekaulike'!W37+'States-Punahou'!W37+'States-Kahuku'!W37+'States-Baldwin'!W37</f>
        <v>0</v>
      </c>
      <c r="P27" s="136">
        <f>Waipahu!X37+Moanalua!X37+Waialua!X37+Kaiser!X37+Kalani!X37+'Pearl City'!X37+Leilehua!X37+Kapolei!X37+Mililani!X37+Campbell!X37+Kahuku!X37+'OIA-Campbell'!X37+'OIA-Kahuku'!X37+'OIA-Kapolei'!X37+'States-Kekaulike'!X37+'States-Punahou'!X37+'States-Kahuku'!X37+'States-Baldwin'!X37</f>
        <v>0</v>
      </c>
      <c r="Q27" s="136">
        <f>Waipahu!Y37+Moanalua!Y37+Waialua!Y37+Kaiser!Y37+Kalani!Y37+'Pearl City'!Y37+Leilehua!Y37+Kapolei!Y37+Mililani!Y37+Campbell!Y37+Kahuku!Y37+'OIA-Campbell'!Y37+'OIA-Kahuku'!Y37+'OIA-Kapolei'!Y37+'States-Kekaulike'!Y37+'States-Punahou'!Y37+'States-Kahuku'!Y37+'States-Baldwin'!Y37</f>
        <v>0</v>
      </c>
      <c r="R27" s="136">
        <f>Waipahu!Z37+Moanalua!Z37+Waialua!Z37+Kaiser!Z37+Kalani!Z37+'Pearl City'!Z37+Leilehua!Z37+Kapolei!Z37+Mililani!Z37+Campbell!Z37+Kahuku!Z37+'OIA-Campbell'!Z37+'OIA-Kahuku'!Z37+'OIA-Kapolei'!Z37+'States-Kekaulike'!Z37+'States-Punahou'!Z37+'States-Kahuku'!Z37+'States-Baldwin'!Z37</f>
        <v>1</v>
      </c>
      <c r="S27" s="136">
        <f>Waipahu!AA37+Moanalua!AA37+Waialua!AA37+Kaiser!AA37+Kalani!AA37+'Pearl City'!AA37+Leilehua!AA37+Kapolei!AA37+Mililani!AA37+Campbell!AA37+Kahuku!AA37+'OIA-Campbell'!AA37+'OIA-Kahuku'!AA37+'OIA-Kapolei'!AA37+'States-Kekaulike'!AA37+'States-Punahou'!AA37+'States-Kahuku'!AA37+'States-Baldwin'!AA37</f>
        <v>1</v>
      </c>
      <c r="T27" s="136">
        <f>Waipahu!AB37+Moanalua!AB37+Waialua!AB37+Kaiser!AB37+Kalani!AB37+'Pearl City'!AB37+Leilehua!AB37+Kapolei!AB37+Mililani!AB37+Campbell!AB37+Kahuku!AB37+'OIA-Campbell'!AB37+'OIA-Kahuku'!AB37+'OIA-Kapolei'!AB37+'States-Kekaulike'!AB37+'States-Punahou'!AB37+'States-Kahuku'!AB37+'States-Baldwin'!AB37</f>
        <v>0</v>
      </c>
      <c r="U27" s="136">
        <f>Waipahu!AC37+Moanalua!AC37+Waialua!AC37+Kaiser!AC37+Kalani!AC37+'Pearl City'!AC37+Leilehua!AC37+Kapolei!AC37+Mililani!AC37+Campbell!AC37+Kahuku!AC37+'OIA-Campbell'!AC37+'OIA-Kahuku'!AC37+'OIA-Kapolei'!AC37+'States-Kekaulike'!AC37+'States-Punahou'!AC37+'States-Kahuku'!AC37+'States-Baldwin'!AC37</f>
        <v>0</v>
      </c>
      <c r="V27" s="136">
        <f>Waipahu!AD37+Moanalua!AD37+Waialua!AD37+Kaiser!AD37+Kalani!AD37+'Pearl City'!AD37+Leilehua!AD37+Kapolei!AD37+Mililani!AD37+Campbell!AD37+Kahuku!AD37+'OIA-Campbell'!AD37+'OIA-Kahuku'!AD37+'OIA-Kapolei'!AD37+'States-Kekaulike'!AD37+'States-Punahou'!AD37+'States-Kahuku'!AD37+'States-Baldwin'!AD37</f>
        <v>0</v>
      </c>
      <c r="W27" s="136">
        <f>Waipahu!AE37+Moanalua!AE37+Waialua!AE37+Kaiser!AE37+Kalani!AE37+'Pearl City'!AE37+Leilehua!AE37+Kapolei!AE37+Mililani!AE37+Campbell!AE37+Kahuku!AE37+'OIA-Campbell'!AE37+'OIA-Kahuku'!AE37+'OIA-Kapolei'!AE37+'States-Kekaulike'!AE37+'States-Punahou'!AE37+'States-Kahuku'!AE37+'States-Baldwin'!AE37</f>
        <v>0</v>
      </c>
      <c r="X27" s="136">
        <f>Waipahu!AF37+Moanalua!AF37+Waialua!AF37+Kaiser!AF37+Kalani!AF37+'Pearl City'!AF37+Leilehua!AF37+Kapolei!AF37+Mililani!AF37+Campbell!AF37+Kahuku!AF37+'OIA-Campbell'!AF37+'OIA-Kahuku'!AF37+'OIA-Kapolei'!AF37+'States-Kekaulike'!AF37+'States-Punahou'!AF37+'States-Kahuku'!AF37+'States-Baldwin'!AF37</f>
        <v>0</v>
      </c>
      <c r="Y27" s="136">
        <f>Waipahu!AG37+Moanalua!AG37+Waialua!AG37+Kaiser!AG37+Kalani!AG37+'Pearl City'!AG37+Leilehua!AG37+Kapolei!AG37+Mililani!AG37+Campbell!AG37+Kahuku!AG37+'OIA-Campbell'!AG37+'OIA-Kahuku'!AG37+'OIA-Kapolei'!AG37+'States-Kekaulike'!AG37+'States-Punahou'!AG37+'States-Kahuku'!AG37+'States-Baldwin'!AG37</f>
        <v>0</v>
      </c>
      <c r="Z27" s="136">
        <f>Waipahu!AH37+Moanalua!AH37+Waialua!AH37+Kaiser!AH37+Kalani!AH37+'Pearl City'!AH37+Leilehua!AH37+Kapolei!AH37+Mililani!AH37+Campbell!AH37+Kahuku!AH37+'OIA-Campbell'!AH37+'OIA-Kahuku'!AH37+'OIA-Kapolei'!AH37+'States-Kekaulike'!AH37+'States-Punahou'!AH37+'States-Kahuku'!AH37+'States-Baldwin'!AH37</f>
        <v>0</v>
      </c>
      <c r="AA27" s="136">
        <f>Waipahu!AI37+Moanalua!AI37+Waialua!AI37+Kaiser!AI37+Kalani!AI37+'Pearl City'!AI37+Leilehua!AI37+Kapolei!AI37+Mililani!AI37+Campbell!AI37+Kahuku!AI37+'OIA-Campbell'!AI37+'OIA-Kahuku'!AI37+'OIA-Kapolei'!AI37+'States-Kekaulike'!AI37+'States-Punahou'!AI37+'States-Kahuku'!AI37+'States-Baldwin'!AI37</f>
        <v>1</v>
      </c>
      <c r="AB27" s="136">
        <f>Waipahu!AJ37+Moanalua!AJ37+Waialua!AJ37+Kaiser!AJ37+Kalani!AJ37+'Pearl City'!AJ37+Leilehua!AJ37+Kapolei!AJ37+Mililani!AJ37+Campbell!AJ37+Kahuku!AJ37+'OIA-Campbell'!AJ37+'OIA-Kahuku'!AJ37+'OIA-Kapolei'!AJ37+'States-Kekaulike'!AJ37+'States-Punahou'!AJ37+'States-Kahuku'!AJ37+'States-Baldwin'!AJ37</f>
        <v>4</v>
      </c>
      <c r="AC27" s="136">
        <f>Waipahu!AK37+Moanalua!AK37+Waialua!AK37+Kaiser!AK37+Kalani!AK37+'Pearl City'!AK37+Leilehua!AK37+Kapolei!AK37+Mililani!AK37+Campbell!AK37+Kahuku!AK37+'OIA-Campbell'!AK37+'OIA-Kahuku'!AK37+'OIA-Kapolei'!AK37+'States-Kekaulike'!AK37+'States-Punahou'!AK37+'States-Kahuku'!AK37+'States-Baldwin'!AK37</f>
        <v>2</v>
      </c>
      <c r="AD27" s="136">
        <f>Waipahu!AL37+Moanalua!AL37+Waialua!AL37+Kaiser!AL37+Kalani!AL37+'Pearl City'!AL37+Leilehua!AL37+Kapolei!AL37+Mililani!AL37+Campbell!AL37+Kahuku!AL37+'OIA-Campbell'!AL37+'OIA-Kahuku'!AL37+'OIA-Kapolei'!AL37+'States-Kekaulike'!AL37+'States-Punahou'!AL37+'States-Kahuku'!AL37+'States-Baldwin'!AL37</f>
        <v>1</v>
      </c>
      <c r="AE27" s="136">
        <f>Waipahu!AM37+Moanalua!AM37+Waialua!AM37+Kaiser!AM37+Kalani!AM37+'Pearl City'!AM37+Leilehua!AM37+Kapolei!AM37+Mililani!AM37+Campbell!AM37+Kahuku!AM37+'OIA-Campbell'!AM37+'OIA-Kahuku'!AM37+'OIA-Kapolei'!AM37+'States-Kekaulike'!AM37+'States-Punahou'!AM37+'States-Kahuku'!AM37+'States-Baldwin'!AM37</f>
        <v>0</v>
      </c>
      <c r="AF27" s="136">
        <f>Waipahu!AN37+Moanalua!AN37+Waialua!AN37+Kaiser!AN37+Kalani!AN37+'Pearl City'!AN37+Leilehua!AN37+Kapolei!AN37+Mililani!AN37+Campbell!AN37+Kahuku!AN37+'OIA-Campbell'!AN37+'OIA-Kahuku'!AN37+'OIA-Kapolei'!AN37+'States-Kekaulike'!AN37+'States-Punahou'!AN37+'States-Kahuku'!AN37+'States-Baldwin'!AN37</f>
        <v>3</v>
      </c>
      <c r="AG27" s="136">
        <f>Waipahu!AO37+Moanalua!AO37+Waialua!AO37+Kaiser!AO37+Kalani!AO37+'Pearl City'!AO37+Leilehua!AO37+Kapolei!AO37+Mililani!AO37+Campbell!AO37+Kahuku!AO37+'OIA-Campbell'!AO37+'OIA-Kahuku'!AO37+'OIA-Kapolei'!AO37+'States-Kekaulike'!AO37+'States-Punahou'!AO37+'States-Kahuku'!AO37+'States-Baldwin'!AO37</f>
        <v>1</v>
      </c>
      <c r="AH27" s="136">
        <f>Waipahu!AP37+Moanalua!AP37+Waialua!AP37+Kaiser!AP37+Kalani!AP37+'Pearl City'!AP37+Leilehua!AP37+Kapolei!AP37+Mililani!AP37+Campbell!AP37+Kahuku!AP37+'OIA-Campbell'!AP37+'OIA-Kahuku'!AP37+'OIA-Kapolei'!AP37+'States-Kekaulike'!AP37+'States-Punahou'!AP37+'States-Kahuku'!AP37+'States-Baldwin'!AP37</f>
        <v>0</v>
      </c>
      <c r="AI27" s="136">
        <f>Waipahu!AQ37+Moanalua!AQ37+Waialua!AQ37+Kaiser!AQ37+Kalani!AQ37+'Pearl City'!AQ37+Leilehua!AQ37+Kapolei!AQ37+Mililani!AQ37+Campbell!AQ37+Kahuku!AQ37+'OIA-Campbell'!AQ37+'OIA-Kahuku'!AQ37+'OIA-Kapolei'!AQ37+'States-Kekaulike'!AQ37+'States-Punahou'!AQ37+'States-Kahuku'!AQ37+'States-Baldwin'!AQ37</f>
        <v>0</v>
      </c>
      <c r="AJ27" s="136">
        <f>Waipahu!AR37+Moanalua!AR37+Waialua!AR37+Kaiser!AR37+Kalani!AR37+'Pearl City'!AR37+Leilehua!AR37+Kapolei!AR37+Mililani!AR37+Campbell!AR37+Kahuku!AR37+'OIA-Campbell'!AR37+'OIA-Kahuku'!AR37+'OIA-Kapolei'!AR37+'States-Kekaulike'!AR37+'States-Punahou'!AR37+'States-Kahuku'!AR37+'States-Baldwin'!AR37</f>
        <v>0</v>
      </c>
      <c r="AK27" s="136">
        <f>Waipahu!AS37+Moanalua!AS37+Waialua!AS37+Kaiser!AS37+Kalani!AS37+'Pearl City'!AS37+Leilehua!AS37+Kapolei!AS37+Mililani!AS37+Campbell!AS37+Kahuku!AS37+'OIA-Campbell'!AS37+'OIA-Kahuku'!AS37+'OIA-Kapolei'!AS37+'States-Kekaulike'!AS37+'States-Punahou'!AS37+'States-Kahuku'!AS37+'States-Baldwin'!AS37</f>
        <v>0</v>
      </c>
      <c r="AL27" s="136">
        <f>Waipahu!AT37+Moanalua!AT37+Waialua!AT37+Kaiser!AT37+Kalani!AT37+'Pearl City'!AT37+Leilehua!AT37+Kapolei!AT37+Mililani!AT37+Campbell!AT37+Kahuku!AT37+'OIA-Campbell'!AT37+'OIA-Kahuku'!AT37+'OIA-Kapolei'!AT37+'States-Kekaulike'!AT37+'States-Punahou'!AT37+'States-Kahuku'!AT37+'States-Baldwin'!AT37</f>
        <v>0</v>
      </c>
      <c r="AM27" s="136">
        <f>Waipahu!AU37+Moanalua!AU37+Waialua!AU37+Kaiser!AU37+Kalani!AU37+'Pearl City'!AU37+Leilehua!AU37+Kapolei!AU37+Mililani!AU37+Campbell!AU37+Kahuku!AU37+'OIA-Campbell'!AU37+'OIA-Kahuku'!AU37+'OIA-Kapolei'!AU37+'States-Kekaulike'!AU37+'States-Punahou'!AU37+'States-Kahuku'!AU37+'States-Baldwin'!AU37</f>
        <v>0</v>
      </c>
      <c r="AN27" s="136">
        <f>Waipahu!AV37+Moanalua!AV37+Waialua!AV37+Kaiser!AV37+Kalani!AV37+'Pearl City'!AV37+Leilehua!AV37+Kapolei!AV37+Mililani!AV37+Campbell!AV37+Kahuku!AV37+'OIA-Campbell'!AV37+'OIA-Kahuku'!AV37+'OIA-Kapolei'!AV37+'States-Kekaulike'!AV37+'States-Punahou'!AV37+'States-Kahuku'!AV37+'States-Baldwin'!AV37</f>
        <v>0</v>
      </c>
      <c r="AO27" s="136">
        <f>Waipahu!AW37+Moanalua!AW37+Waialua!AW37+Kaiser!AW37+Kalani!AW37+'Pearl City'!AW37+Leilehua!AW37+Kapolei!AW37+Mililani!AW37+Campbell!AW37+Kahuku!AW37+'OIA-Campbell'!AW37+'OIA-Kahuku'!AW37+'OIA-Kapolei'!AW37+'States-Kekaulike'!AW37+'States-Punahou'!AW37+'States-Kahuku'!AW37+'States-Baldwin'!AW37</f>
        <v>0</v>
      </c>
      <c r="AP27" s="136">
        <f>Waipahu!AX37+Moanalua!AX37+Waialua!AX37+Kaiser!AX37+Kalani!AX37+'Pearl City'!AX37+Leilehua!AX37+Kapolei!AX37+Mililani!AX37+Campbell!AX37+Kahuku!AX37+'OIA-Campbell'!AX37+'OIA-Kahuku'!AX37+'OIA-Kapolei'!AX37+'States-Kekaulike'!AX37+'States-Punahou'!AX37+'States-Kahuku'!AX37+'States-Baldwin'!AX37</f>
        <v>1</v>
      </c>
      <c r="AQ27" s="75">
        <f t="shared" si="0"/>
        <v>0</v>
      </c>
      <c r="AR27" s="136">
        <f>Waipahu!AZ37+Moanalua!AZ37+Waialua!AZ37+Kaiser!AZ37+Kalani!AZ37+'Pearl City'!AZ37+Leilehua!AZ37+Kapolei!AZ37+Mililani!AZ37+Campbell!AZ37+Kahuku!AZ37+'OIA-Campbell'!AZ37+'OIA-Kahuku'!AZ37+'OIA-Kapolei'!AZ37+'States-Kekaulike'!AZ37+'States-Punahou'!AZ37+'States-Kahuku'!AZ37+'States-Baldwin'!AZ37</f>
        <v>0</v>
      </c>
      <c r="AS27" s="43">
        <v>22</v>
      </c>
    </row>
    <row r="28" spans="1:45">
      <c r="A28" s="83">
        <v>23</v>
      </c>
      <c r="B28" s="84">
        <f>Waipahu!J38+Moanalua!J38+Waialua!J38+Kaiser!J38+Kalani!J38+'Pearl City'!J38+Leilehua!J38+Kapolei!J38+Mililani!J38+Campbell!J38+Kahuku!J38+'OIA-Campbell'!J38+'OIA-Kahuku'!J38+'OIA-Kapolei'!J38+'States-Kekaulike'!J38+'States-Punahou'!J38+'States-Kahuku'!J38+'States-Baldwin'!J38</f>
        <v>0</v>
      </c>
      <c r="C28" s="84">
        <f>Waipahu!K38+Moanalua!K38+Waialua!K38+Kaiser!K38+Kalani!K38+'Pearl City'!K38+Leilehua!K38+Kapolei!K38+Mililani!K38+Campbell!K38+Kahuku!K38+'OIA-Campbell'!K38+'OIA-Kahuku'!K38+'OIA-Kapolei'!K38+'States-Kekaulike'!K38+'States-Punahou'!K38+'States-Kahuku'!K38+'States-Baldwin'!K38</f>
        <v>0</v>
      </c>
      <c r="D28" s="84">
        <f>Waipahu!L38+Moanalua!L38+Waialua!L38+Kaiser!L38+Kalani!L38+'Pearl City'!L38+Leilehua!L38+Kapolei!L38+Mililani!L38+Campbell!L38+Kahuku!L38+'OIA-Campbell'!L38+'OIA-Kahuku'!L38+'OIA-Kapolei'!L38+'States-Kekaulike'!L38+'States-Punahou'!L38+'States-Kahuku'!L38+'States-Baldwin'!L38</f>
        <v>0</v>
      </c>
      <c r="E28" s="84">
        <f>Waipahu!M38+Moanalua!M38+Waialua!M38+Kaiser!M38+Kalani!M38+'Pearl City'!M38+Leilehua!M38+Kapolei!M38+Mililani!M38+Campbell!M38+Kahuku!M38+'OIA-Campbell'!M38+'OIA-Kahuku'!M38+'OIA-Kapolei'!M38+'States-Kekaulike'!M38+'States-Punahou'!M38+'States-Kahuku'!M38+'States-Baldwin'!M38</f>
        <v>0</v>
      </c>
      <c r="F28" s="84">
        <f>Waipahu!N38+Moanalua!N38+Waialua!N38+Kaiser!N38+Kalani!N38+'Pearl City'!N38+Leilehua!N38+Kapolei!N38+Mililani!N38+Campbell!N38+Kahuku!N38+'OIA-Campbell'!N38+'OIA-Kahuku'!N38+'OIA-Kapolei'!N38+'States-Kekaulike'!N38+'States-Punahou'!N38+'States-Kahuku'!N38+'States-Baldwin'!N38</f>
        <v>0</v>
      </c>
      <c r="G28" s="84">
        <f>Waipahu!O38+Moanalua!O38+Waialua!O38+Kaiser!O38+Kalani!O38+'Pearl City'!O38+Leilehua!O38+Kapolei!O38+Mililani!O38+Campbell!O38+Kahuku!O38+'OIA-Campbell'!O38+'OIA-Kahuku'!O38+'OIA-Kapolei'!O38+'States-Kekaulike'!O38+'States-Punahou'!O38+'States-Kahuku'!O38+'States-Baldwin'!O38</f>
        <v>0</v>
      </c>
      <c r="H28" s="84">
        <f>Waipahu!P38+Moanalua!P38+Waialua!P38+Kaiser!P38+Kalani!P38+'Pearl City'!P38+Leilehua!P38+Kapolei!P38+Mililani!P38+Campbell!P38+Kahuku!P38+'OIA-Campbell'!P38+'OIA-Kahuku'!P38+'OIA-Kapolei'!P38+'States-Kekaulike'!P38+'States-Punahou'!P38+'States-Kahuku'!P38+'States-Baldwin'!P38</f>
        <v>0</v>
      </c>
      <c r="I28" s="84">
        <f>Waipahu!Q38+Moanalua!Q38+Waialua!Q38+Kaiser!Q38+Kalani!Q38+'Pearl City'!Q38+Leilehua!Q38+Kapolei!Q38+Mililani!Q38+Campbell!Q38+Kahuku!Q38+'OIA-Campbell'!Q38+'OIA-Kahuku'!Q38+'OIA-Kapolei'!Q38+'States-Kekaulike'!Q38+'States-Punahou'!Q38+'States-Kahuku'!Q38+'States-Baldwin'!Q38</f>
        <v>0</v>
      </c>
      <c r="J28" s="84">
        <f>Waipahu!R38+Moanalua!R38+Waialua!R38+Kaiser!R38+Kalani!R38+'Pearl City'!R38+Leilehua!R38+Kapolei!R38+Mililani!R38+Campbell!R38+Kahuku!R38+'OIA-Campbell'!R38+'OIA-Kahuku'!R38+'OIA-Kapolei'!R38+'States-Kekaulike'!R38+'States-Punahou'!R38+'States-Kahuku'!R38+'States-Baldwin'!R38</f>
        <v>0</v>
      </c>
      <c r="K28" s="84">
        <f>Waipahu!S38+Moanalua!S38+Waialua!S38+Kaiser!S38+Kalani!S38+'Pearl City'!S38+Leilehua!S38+Kapolei!S38+Mililani!S38+Campbell!S38+Kahuku!S38+'OIA-Campbell'!S38+'OIA-Kahuku'!S38+'OIA-Kapolei'!S38+'States-Kekaulike'!S38+'States-Punahou'!S38+'States-Kahuku'!S38+'States-Baldwin'!S38</f>
        <v>0</v>
      </c>
      <c r="L28" s="84">
        <f>Waipahu!T38+Moanalua!T38+Waialua!T38+Kaiser!T38+Kalani!T38+'Pearl City'!T38+Leilehua!T38+Kapolei!T38+Mililani!T38+Campbell!T38+Kahuku!T38+'OIA-Campbell'!T38+'OIA-Kahuku'!T38+'OIA-Kapolei'!T38+'States-Kekaulike'!T38+'States-Punahou'!T38+'States-Kahuku'!T38+'States-Baldwin'!T38</f>
        <v>0</v>
      </c>
      <c r="M28" s="84">
        <f>Waipahu!U38+Moanalua!U38+Waialua!U38+Kaiser!U38+Kalani!U38+'Pearl City'!U38+Leilehua!U38+Kapolei!U38+Mililani!U38+Campbell!U38+Kahuku!U38+'OIA-Campbell'!U38+'OIA-Kahuku'!U38+'OIA-Kapolei'!U38+'States-Kekaulike'!U38+'States-Punahou'!U38+'States-Kahuku'!U38+'States-Baldwin'!U38</f>
        <v>0</v>
      </c>
      <c r="N28" s="84">
        <f>Waipahu!V38+Moanalua!V38+Waialua!V38+Kaiser!V38+Kalani!V38+'Pearl City'!V38+Leilehua!V38+Kapolei!V38+Mililani!V38+Campbell!V38+Kahuku!V38+'OIA-Campbell'!V38+'OIA-Kahuku'!V38+'OIA-Kapolei'!V38+'States-Kekaulike'!V38+'States-Punahou'!V38+'States-Kahuku'!V38+'States-Baldwin'!V38</f>
        <v>0</v>
      </c>
      <c r="O28" s="84">
        <f>Waipahu!W38+Moanalua!W38+Waialua!W38+Kaiser!W38+Kalani!W38+'Pearl City'!W38+Leilehua!W38+Kapolei!W38+Mililani!W38+Campbell!W38+Kahuku!W38+'OIA-Campbell'!W38+'OIA-Kahuku'!W38+'OIA-Kapolei'!W38+'States-Kekaulike'!W38+'States-Punahou'!W38+'States-Kahuku'!W38+'States-Baldwin'!W38</f>
        <v>0</v>
      </c>
      <c r="P28" s="84">
        <f>Waipahu!X38+Moanalua!X38+Waialua!X38+Kaiser!X38+Kalani!X38+'Pearl City'!X38+Leilehua!X38+Kapolei!X38+Mililani!X38+Campbell!X38+Kahuku!X38+'OIA-Campbell'!X38+'OIA-Kahuku'!X38+'OIA-Kapolei'!X38+'States-Kekaulike'!X38+'States-Punahou'!X38+'States-Kahuku'!X38+'States-Baldwin'!X38</f>
        <v>0</v>
      </c>
      <c r="Q28" s="84">
        <f>Waipahu!Y38+Moanalua!Y38+Waialua!Y38+Kaiser!Y38+Kalani!Y38+'Pearl City'!Y38+Leilehua!Y38+Kapolei!Y38+Mililani!Y38+Campbell!Y38+Kahuku!Y38+'OIA-Campbell'!Y38+'OIA-Kahuku'!Y38+'OIA-Kapolei'!Y38+'States-Kekaulike'!Y38+'States-Punahou'!Y38+'States-Kahuku'!Y38+'States-Baldwin'!Y38</f>
        <v>0</v>
      </c>
      <c r="R28" s="84">
        <f>Waipahu!Z38+Moanalua!Z38+Waialua!Z38+Kaiser!Z38+Kalani!Z38+'Pearl City'!Z38+Leilehua!Z38+Kapolei!Z38+Mililani!Z38+Campbell!Z38+Kahuku!Z38+'OIA-Campbell'!Z38+'OIA-Kahuku'!Z38+'OIA-Kapolei'!Z38+'States-Kekaulike'!Z38+'States-Punahou'!Z38+'States-Kahuku'!Z38+'States-Baldwin'!Z38</f>
        <v>0</v>
      </c>
      <c r="S28" s="84">
        <f>Waipahu!AA38+Moanalua!AA38+Waialua!AA38+Kaiser!AA38+Kalani!AA38+'Pearl City'!AA38+Leilehua!AA38+Kapolei!AA38+Mililani!AA38+Campbell!AA38+Kahuku!AA38+'OIA-Campbell'!AA38+'OIA-Kahuku'!AA38+'OIA-Kapolei'!AA38+'States-Kekaulike'!AA38+'States-Punahou'!AA38+'States-Kahuku'!AA38+'States-Baldwin'!AA38</f>
        <v>0</v>
      </c>
      <c r="T28" s="84">
        <f>Waipahu!AB38+Moanalua!AB38+Waialua!AB38+Kaiser!AB38+Kalani!AB38+'Pearl City'!AB38+Leilehua!AB38+Kapolei!AB38+Mililani!AB38+Campbell!AB38+Kahuku!AB38+'OIA-Campbell'!AB38+'OIA-Kahuku'!AB38+'OIA-Kapolei'!AB38+'States-Kekaulike'!AB38+'States-Punahou'!AB38+'States-Kahuku'!AB38+'States-Baldwin'!AB38</f>
        <v>0</v>
      </c>
      <c r="U28" s="84">
        <f>Waipahu!AC38+Moanalua!AC38+Waialua!AC38+Kaiser!AC38+Kalani!AC38+'Pearl City'!AC38+Leilehua!AC38+Kapolei!AC38+Mililani!AC38+Campbell!AC38+Kahuku!AC38+'OIA-Campbell'!AC38+'OIA-Kahuku'!AC38+'OIA-Kapolei'!AC38+'States-Kekaulike'!AC38+'States-Punahou'!AC38+'States-Kahuku'!AC38+'States-Baldwin'!AC38</f>
        <v>0</v>
      </c>
      <c r="V28" s="84">
        <f>Waipahu!AD38+Moanalua!AD38+Waialua!AD38+Kaiser!AD38+Kalani!AD38+'Pearl City'!AD38+Leilehua!AD38+Kapolei!AD38+Mililani!AD38+Campbell!AD38+Kahuku!AD38+'OIA-Campbell'!AD38+'OIA-Kahuku'!AD38+'OIA-Kapolei'!AD38+'States-Kekaulike'!AD38+'States-Punahou'!AD38+'States-Kahuku'!AD38+'States-Baldwin'!AD38</f>
        <v>0</v>
      </c>
      <c r="W28" s="84">
        <f>Waipahu!AE38+Moanalua!AE38+Waialua!AE38+Kaiser!AE38+Kalani!AE38+'Pearl City'!AE38+Leilehua!AE38+Kapolei!AE38+Mililani!AE38+Campbell!AE38+Kahuku!AE38+'OIA-Campbell'!AE38+'OIA-Kahuku'!AE38+'OIA-Kapolei'!AE38+'States-Kekaulike'!AE38+'States-Punahou'!AE38+'States-Kahuku'!AE38+'States-Baldwin'!AE38</f>
        <v>0</v>
      </c>
      <c r="X28" s="84">
        <f>Waipahu!AF38+Moanalua!AF38+Waialua!AF38+Kaiser!AF38+Kalani!AF38+'Pearl City'!AF38+Leilehua!AF38+Kapolei!AF38+Mililani!AF38+Campbell!AF38+Kahuku!AF38+'OIA-Campbell'!AF38+'OIA-Kahuku'!AF38+'OIA-Kapolei'!AF38+'States-Kekaulike'!AF38+'States-Punahou'!AF38+'States-Kahuku'!AF38+'States-Baldwin'!AF38</f>
        <v>0</v>
      </c>
      <c r="Y28" s="84">
        <f>Waipahu!AG38+Moanalua!AG38+Waialua!AG38+Kaiser!AG38+Kalani!AG38+'Pearl City'!AG38+Leilehua!AG38+Kapolei!AG38+Mililani!AG38+Campbell!AG38+Kahuku!AG38+'OIA-Campbell'!AG38+'OIA-Kahuku'!AG38+'OIA-Kapolei'!AG38+'States-Kekaulike'!AG38+'States-Punahou'!AG38+'States-Kahuku'!AG38+'States-Baldwin'!AG38</f>
        <v>0</v>
      </c>
      <c r="Z28" s="84">
        <f>Waipahu!AH38+Moanalua!AH38+Waialua!AH38+Kaiser!AH38+Kalani!AH38+'Pearl City'!AH38+Leilehua!AH38+Kapolei!AH38+Mililani!AH38+Campbell!AH38+Kahuku!AH38+'OIA-Campbell'!AH38+'OIA-Kahuku'!AH38+'OIA-Kapolei'!AH38+'States-Kekaulike'!AH38+'States-Punahou'!AH38+'States-Kahuku'!AH38+'States-Baldwin'!AH38</f>
        <v>0</v>
      </c>
      <c r="AA28" s="84">
        <f>Waipahu!AI38+Moanalua!AI38+Waialua!AI38+Kaiser!AI38+Kalani!AI38+'Pearl City'!AI38+Leilehua!AI38+Kapolei!AI38+Mililani!AI38+Campbell!AI38+Kahuku!AI38+'OIA-Campbell'!AI38+'OIA-Kahuku'!AI38+'OIA-Kapolei'!AI38+'States-Kekaulike'!AI38+'States-Punahou'!AI38+'States-Kahuku'!AI38+'States-Baldwin'!AI38</f>
        <v>0</v>
      </c>
      <c r="AB28" s="84">
        <f>Waipahu!AJ38+Moanalua!AJ38+Waialua!AJ38+Kaiser!AJ38+Kalani!AJ38+'Pearl City'!AJ38+Leilehua!AJ38+Kapolei!AJ38+Mililani!AJ38+Campbell!AJ38+Kahuku!AJ38+'OIA-Campbell'!AJ38+'OIA-Kahuku'!AJ38+'OIA-Kapolei'!AJ38+'States-Kekaulike'!AJ38+'States-Punahou'!AJ38+'States-Kahuku'!AJ38+'States-Baldwin'!AJ38</f>
        <v>0</v>
      </c>
      <c r="AC28" s="84">
        <f>Waipahu!AK38+Moanalua!AK38+Waialua!AK38+Kaiser!AK38+Kalani!AK38+'Pearl City'!AK38+Leilehua!AK38+Kapolei!AK38+Mililani!AK38+Campbell!AK38+Kahuku!AK38+'OIA-Campbell'!AK38+'OIA-Kahuku'!AK38+'OIA-Kapolei'!AK38+'States-Kekaulike'!AK38+'States-Punahou'!AK38+'States-Kahuku'!AK38+'States-Baldwin'!AK38</f>
        <v>0</v>
      </c>
      <c r="AD28" s="84">
        <f>Waipahu!AL38+Moanalua!AL38+Waialua!AL38+Kaiser!AL38+Kalani!AL38+'Pearl City'!AL38+Leilehua!AL38+Kapolei!AL38+Mililani!AL38+Campbell!AL38+Kahuku!AL38+'OIA-Campbell'!AL38+'OIA-Kahuku'!AL38+'OIA-Kapolei'!AL38+'States-Kekaulike'!AL38+'States-Punahou'!AL38+'States-Kahuku'!AL38+'States-Baldwin'!AL38</f>
        <v>0</v>
      </c>
      <c r="AE28" s="84">
        <f>Waipahu!AM38+Moanalua!AM38+Waialua!AM38+Kaiser!AM38+Kalani!AM38+'Pearl City'!AM38+Leilehua!AM38+Kapolei!AM38+Mililani!AM38+Campbell!AM38+Kahuku!AM38+'OIA-Campbell'!AM38+'OIA-Kahuku'!AM38+'OIA-Kapolei'!AM38+'States-Kekaulike'!AM38+'States-Punahou'!AM38+'States-Kahuku'!AM38+'States-Baldwin'!AM38</f>
        <v>0</v>
      </c>
      <c r="AF28" s="84">
        <f>Waipahu!AN38+Moanalua!AN38+Waialua!AN38+Kaiser!AN38+Kalani!AN38+'Pearl City'!AN38+Leilehua!AN38+Kapolei!AN38+Mililani!AN38+Campbell!AN38+Kahuku!AN38+'OIA-Campbell'!AN38+'OIA-Kahuku'!AN38+'OIA-Kapolei'!AN38+'States-Kekaulike'!AN38+'States-Punahou'!AN38+'States-Kahuku'!AN38+'States-Baldwin'!AN38</f>
        <v>0</v>
      </c>
      <c r="AG28" s="84">
        <f>Waipahu!AO38+Moanalua!AO38+Waialua!AO38+Kaiser!AO38+Kalani!AO38+'Pearl City'!AO38+Leilehua!AO38+Kapolei!AO38+Mililani!AO38+Campbell!AO38+Kahuku!AO38+'OIA-Campbell'!AO38+'OIA-Kahuku'!AO38+'OIA-Kapolei'!AO38+'States-Kekaulike'!AO38+'States-Punahou'!AO38+'States-Kahuku'!AO38+'States-Baldwin'!AO38</f>
        <v>0</v>
      </c>
      <c r="AH28" s="84">
        <f>Waipahu!AP38+Moanalua!AP38+Waialua!AP38+Kaiser!AP38+Kalani!AP38+'Pearl City'!AP38+Leilehua!AP38+Kapolei!AP38+Mililani!AP38+Campbell!AP38+Kahuku!AP38+'OIA-Campbell'!AP38+'OIA-Kahuku'!AP38+'OIA-Kapolei'!AP38+'States-Kekaulike'!AP38+'States-Punahou'!AP38+'States-Kahuku'!AP38+'States-Baldwin'!AP38</f>
        <v>0</v>
      </c>
      <c r="AI28" s="84">
        <f>Waipahu!AQ38+Moanalua!AQ38+Waialua!AQ38+Kaiser!AQ38+Kalani!AQ38+'Pearl City'!AQ38+Leilehua!AQ38+Kapolei!AQ38+Mililani!AQ38+Campbell!AQ38+Kahuku!AQ38+'OIA-Campbell'!AQ38+'OIA-Kahuku'!AQ38+'OIA-Kapolei'!AQ38+'States-Kekaulike'!AQ38+'States-Punahou'!AQ38+'States-Kahuku'!AQ38+'States-Baldwin'!AQ38</f>
        <v>0</v>
      </c>
      <c r="AJ28" s="84">
        <f>Waipahu!AR38+Moanalua!AR38+Waialua!AR38+Kaiser!AR38+Kalani!AR38+'Pearl City'!AR38+Leilehua!AR38+Kapolei!AR38+Mililani!AR38+Campbell!AR38+Kahuku!AR38+'OIA-Campbell'!AR38+'OIA-Kahuku'!AR38+'OIA-Kapolei'!AR38+'States-Kekaulike'!AR38+'States-Punahou'!AR38+'States-Kahuku'!AR38+'States-Baldwin'!AR38</f>
        <v>0</v>
      </c>
      <c r="AK28" s="84">
        <f>Waipahu!AS38+Moanalua!AS38+Waialua!AS38+Kaiser!AS38+Kalani!AS38+'Pearl City'!AS38+Leilehua!AS38+Kapolei!AS38+Mililani!AS38+Campbell!AS38+Kahuku!AS38+'OIA-Campbell'!AS38+'OIA-Kahuku'!AS38+'OIA-Kapolei'!AS38+'States-Kekaulike'!AS38+'States-Punahou'!AS38+'States-Kahuku'!AS38+'States-Baldwin'!AS38</f>
        <v>0</v>
      </c>
      <c r="AL28" s="84">
        <f>Waipahu!AT38+Moanalua!AT38+Waialua!AT38+Kaiser!AT38+Kalani!AT38+'Pearl City'!AT38+Leilehua!AT38+Kapolei!AT38+Mililani!AT38+Campbell!AT38+Kahuku!AT38+'OIA-Campbell'!AT38+'OIA-Kahuku'!AT38+'OIA-Kapolei'!AT38+'States-Kekaulike'!AT38+'States-Punahou'!AT38+'States-Kahuku'!AT38+'States-Baldwin'!AT38</f>
        <v>0</v>
      </c>
      <c r="AM28" s="84">
        <f>Waipahu!AU38+Moanalua!AU38+Waialua!AU38+Kaiser!AU38+Kalani!AU38+'Pearl City'!AU38+Leilehua!AU38+Kapolei!AU38+Mililani!AU38+Campbell!AU38+Kahuku!AU38+'OIA-Campbell'!AU38+'OIA-Kahuku'!AU38+'OIA-Kapolei'!AU38+'States-Kekaulike'!AU38+'States-Punahou'!AU38+'States-Kahuku'!AU38+'States-Baldwin'!AU38</f>
        <v>0</v>
      </c>
      <c r="AN28" s="84">
        <f>Waipahu!AV38+Moanalua!AV38+Waialua!AV38+Kaiser!AV38+Kalani!AV38+'Pearl City'!AV38+Leilehua!AV38+Kapolei!AV38+Mililani!AV38+Campbell!AV38+Kahuku!AV38+'OIA-Campbell'!AV38+'OIA-Kahuku'!AV38+'OIA-Kapolei'!AV38+'States-Kekaulike'!AV38+'States-Punahou'!AV38+'States-Kahuku'!AV38+'States-Baldwin'!AV38</f>
        <v>0</v>
      </c>
      <c r="AO28" s="84">
        <f>Waipahu!AW38+Moanalua!AW38+Waialua!AW38+Kaiser!AW38+Kalani!AW38+'Pearl City'!AW38+Leilehua!AW38+Kapolei!AW38+Mililani!AW38+Campbell!AW38+Kahuku!AW38+'OIA-Campbell'!AW38+'OIA-Kahuku'!AW38+'OIA-Kapolei'!AW38+'States-Kekaulike'!AW38+'States-Punahou'!AW38+'States-Kahuku'!AW38+'States-Baldwin'!AW38</f>
        <v>0</v>
      </c>
      <c r="AP28" s="84">
        <f>Waipahu!AX38+Moanalua!AX38+Waialua!AX38+Kaiser!AX38+Kalani!AX38+'Pearl City'!AX38+Leilehua!AX38+Kapolei!AX38+Mililani!AX38+Campbell!AX38+Kahuku!AX38+'OIA-Campbell'!AX38+'OIA-Kahuku'!AX38+'OIA-Kapolei'!AX38+'States-Kekaulike'!AX38+'States-Punahou'!AX38+'States-Kahuku'!AX38+'States-Baldwin'!AX38</f>
        <v>0</v>
      </c>
      <c r="AQ28" s="85" t="str">
        <f t="shared" si="0"/>
        <v/>
      </c>
      <c r="AR28" s="84">
        <f>Waipahu!AZ38+Moanalua!AZ38+Waialua!AZ38+Kaiser!AZ38+Kalani!AZ38+'Pearl City'!AZ38+Leilehua!AZ38+Kapolei!AZ38+Mililani!AZ38+Campbell!AZ38+Kahuku!AZ38+'OIA-Campbell'!AZ38+'OIA-Kahuku'!AZ38+'OIA-Kapolei'!AZ38+'States-Kekaulike'!AZ38+'States-Punahou'!AZ38+'States-Kahuku'!AZ38+'States-Baldwin'!AZ38</f>
        <v>0</v>
      </c>
      <c r="AS28" s="86">
        <v>23</v>
      </c>
    </row>
    <row r="29" spans="1:45">
      <c r="A29" s="83">
        <v>24</v>
      </c>
      <c r="B29" s="84">
        <f>Waipahu!J39+Moanalua!J39+Waialua!J39+Kaiser!J39+Kalani!J39+'Pearl City'!J39+Leilehua!J39+Kapolei!J39+Mililani!J39+Campbell!J39+Kahuku!J39+'OIA-Campbell'!J39+'OIA-Kahuku'!J39+'OIA-Kapolei'!J39+'States-Kekaulike'!J39+'States-Punahou'!J39+'States-Kahuku'!J39+'States-Baldwin'!J39</f>
        <v>0</v>
      </c>
      <c r="C29" s="84">
        <f>Waipahu!K39+Moanalua!K39+Waialua!K39+Kaiser!K39+Kalani!K39+'Pearl City'!K39+Leilehua!K39+Kapolei!K39+Mililani!K39+Campbell!K39+Kahuku!K39+'OIA-Campbell'!K39+'OIA-Kahuku'!K39+'OIA-Kapolei'!K39+'States-Kekaulike'!K39+'States-Punahou'!K39+'States-Kahuku'!K39+'States-Baldwin'!K39</f>
        <v>0</v>
      </c>
      <c r="D29" s="84">
        <f>Waipahu!L39+Moanalua!L39+Waialua!L39+Kaiser!L39+Kalani!L39+'Pearl City'!L39+Leilehua!L39+Kapolei!L39+Mililani!L39+Campbell!L39+Kahuku!L39+'OIA-Campbell'!L39+'OIA-Kahuku'!L39+'OIA-Kapolei'!L39+'States-Kekaulike'!L39+'States-Punahou'!L39+'States-Kahuku'!L39+'States-Baldwin'!L39</f>
        <v>0</v>
      </c>
      <c r="E29" s="84">
        <f>Waipahu!M39+Moanalua!M39+Waialua!M39+Kaiser!M39+Kalani!M39+'Pearl City'!M39+Leilehua!M39+Kapolei!M39+Mililani!M39+Campbell!M39+Kahuku!M39+'OIA-Campbell'!M39+'OIA-Kahuku'!M39+'OIA-Kapolei'!M39+'States-Kekaulike'!M39+'States-Punahou'!M39+'States-Kahuku'!M39+'States-Baldwin'!M39</f>
        <v>0</v>
      </c>
      <c r="F29" s="84">
        <f>Waipahu!N39+Moanalua!N39+Waialua!N39+Kaiser!N39+Kalani!N39+'Pearl City'!N39+Leilehua!N39+Kapolei!N39+Mililani!N39+Campbell!N39+Kahuku!N39+'OIA-Campbell'!N39+'OIA-Kahuku'!N39+'OIA-Kapolei'!N39+'States-Kekaulike'!N39+'States-Punahou'!N39+'States-Kahuku'!N39+'States-Baldwin'!N39</f>
        <v>0</v>
      </c>
      <c r="G29" s="84">
        <f>Waipahu!O39+Moanalua!O39+Waialua!O39+Kaiser!O39+Kalani!O39+'Pearl City'!O39+Leilehua!O39+Kapolei!O39+Mililani!O39+Campbell!O39+Kahuku!O39+'OIA-Campbell'!O39+'OIA-Kahuku'!O39+'OIA-Kapolei'!O39+'States-Kekaulike'!O39+'States-Punahou'!O39+'States-Kahuku'!O39+'States-Baldwin'!O39</f>
        <v>0</v>
      </c>
      <c r="H29" s="84">
        <f>Waipahu!P39+Moanalua!P39+Waialua!P39+Kaiser!P39+Kalani!P39+'Pearl City'!P39+Leilehua!P39+Kapolei!P39+Mililani!P39+Campbell!P39+Kahuku!P39+'OIA-Campbell'!P39+'OIA-Kahuku'!P39+'OIA-Kapolei'!P39+'States-Kekaulike'!P39+'States-Punahou'!P39+'States-Kahuku'!P39+'States-Baldwin'!P39</f>
        <v>0</v>
      </c>
      <c r="I29" s="84">
        <f>Waipahu!Q39+Moanalua!Q39+Waialua!Q39+Kaiser!Q39+Kalani!Q39+'Pearl City'!Q39+Leilehua!Q39+Kapolei!Q39+Mililani!Q39+Campbell!Q39+Kahuku!Q39+'OIA-Campbell'!Q39+'OIA-Kahuku'!Q39+'OIA-Kapolei'!Q39+'States-Kekaulike'!Q39+'States-Punahou'!Q39+'States-Kahuku'!Q39+'States-Baldwin'!Q39</f>
        <v>0</v>
      </c>
      <c r="J29" s="84">
        <f>Waipahu!R39+Moanalua!R39+Waialua!R39+Kaiser!R39+Kalani!R39+'Pearl City'!R39+Leilehua!R39+Kapolei!R39+Mililani!R39+Campbell!R39+Kahuku!R39+'OIA-Campbell'!R39+'OIA-Kahuku'!R39+'OIA-Kapolei'!R39+'States-Kekaulike'!R39+'States-Punahou'!R39+'States-Kahuku'!R39+'States-Baldwin'!R39</f>
        <v>0</v>
      </c>
      <c r="K29" s="84">
        <f>Waipahu!S39+Moanalua!S39+Waialua!S39+Kaiser!S39+Kalani!S39+'Pearl City'!S39+Leilehua!S39+Kapolei!S39+Mililani!S39+Campbell!S39+Kahuku!S39+'OIA-Campbell'!S39+'OIA-Kahuku'!S39+'OIA-Kapolei'!S39+'States-Kekaulike'!S39+'States-Punahou'!S39+'States-Kahuku'!S39+'States-Baldwin'!S39</f>
        <v>0</v>
      </c>
      <c r="L29" s="84">
        <f>Waipahu!T39+Moanalua!T39+Waialua!T39+Kaiser!T39+Kalani!T39+'Pearl City'!T39+Leilehua!T39+Kapolei!T39+Mililani!T39+Campbell!T39+Kahuku!T39+'OIA-Campbell'!T39+'OIA-Kahuku'!T39+'OIA-Kapolei'!T39+'States-Kekaulike'!T39+'States-Punahou'!T39+'States-Kahuku'!T39+'States-Baldwin'!T39</f>
        <v>0</v>
      </c>
      <c r="M29" s="84">
        <f>Waipahu!U39+Moanalua!U39+Waialua!U39+Kaiser!U39+Kalani!U39+'Pearl City'!U39+Leilehua!U39+Kapolei!U39+Mililani!U39+Campbell!U39+Kahuku!U39+'OIA-Campbell'!U39+'OIA-Kahuku'!U39+'OIA-Kapolei'!U39+'States-Kekaulike'!U39+'States-Punahou'!U39+'States-Kahuku'!U39+'States-Baldwin'!U39</f>
        <v>0</v>
      </c>
      <c r="N29" s="84">
        <f>Waipahu!V39+Moanalua!V39+Waialua!V39+Kaiser!V39+Kalani!V39+'Pearl City'!V39+Leilehua!V39+Kapolei!V39+Mililani!V39+Campbell!V39+Kahuku!V39+'OIA-Campbell'!V39+'OIA-Kahuku'!V39+'OIA-Kapolei'!V39+'States-Kekaulike'!V39+'States-Punahou'!V39+'States-Kahuku'!V39+'States-Baldwin'!V39</f>
        <v>0</v>
      </c>
      <c r="O29" s="84">
        <f>Waipahu!W39+Moanalua!W39+Waialua!W39+Kaiser!W39+Kalani!W39+'Pearl City'!W39+Leilehua!W39+Kapolei!W39+Mililani!W39+Campbell!W39+Kahuku!W39+'OIA-Campbell'!W39+'OIA-Kahuku'!W39+'OIA-Kapolei'!W39+'States-Kekaulike'!W39+'States-Punahou'!W39+'States-Kahuku'!W39+'States-Baldwin'!W39</f>
        <v>0</v>
      </c>
      <c r="P29" s="84">
        <f>Waipahu!X39+Moanalua!X39+Waialua!X39+Kaiser!X39+Kalani!X39+'Pearl City'!X39+Leilehua!X39+Kapolei!X39+Mililani!X39+Campbell!X39+Kahuku!X39+'OIA-Campbell'!X39+'OIA-Kahuku'!X39+'OIA-Kapolei'!X39+'States-Kekaulike'!X39+'States-Punahou'!X39+'States-Kahuku'!X39+'States-Baldwin'!X39</f>
        <v>0</v>
      </c>
      <c r="Q29" s="84">
        <f>Waipahu!Y39+Moanalua!Y39+Waialua!Y39+Kaiser!Y39+Kalani!Y39+'Pearl City'!Y39+Leilehua!Y39+Kapolei!Y39+Mililani!Y39+Campbell!Y39+Kahuku!Y39+'OIA-Campbell'!Y39+'OIA-Kahuku'!Y39+'OIA-Kapolei'!Y39+'States-Kekaulike'!Y39+'States-Punahou'!Y39+'States-Kahuku'!Y39+'States-Baldwin'!Y39</f>
        <v>0</v>
      </c>
      <c r="R29" s="84">
        <f>Waipahu!Z39+Moanalua!Z39+Waialua!Z39+Kaiser!Z39+Kalani!Z39+'Pearl City'!Z39+Leilehua!Z39+Kapolei!Z39+Mililani!Z39+Campbell!Z39+Kahuku!Z39+'OIA-Campbell'!Z39+'OIA-Kahuku'!Z39+'OIA-Kapolei'!Z39+'States-Kekaulike'!Z39+'States-Punahou'!Z39+'States-Kahuku'!Z39+'States-Baldwin'!Z39</f>
        <v>0</v>
      </c>
      <c r="S29" s="84">
        <f>Waipahu!AA39+Moanalua!AA39+Waialua!AA39+Kaiser!AA39+Kalani!AA39+'Pearl City'!AA39+Leilehua!AA39+Kapolei!AA39+Mililani!AA39+Campbell!AA39+Kahuku!AA39+'OIA-Campbell'!AA39+'OIA-Kahuku'!AA39+'OIA-Kapolei'!AA39+'States-Kekaulike'!AA39+'States-Punahou'!AA39+'States-Kahuku'!AA39+'States-Baldwin'!AA39</f>
        <v>0</v>
      </c>
      <c r="T29" s="84">
        <f>Waipahu!AB39+Moanalua!AB39+Waialua!AB39+Kaiser!AB39+Kalani!AB39+'Pearl City'!AB39+Leilehua!AB39+Kapolei!AB39+Mililani!AB39+Campbell!AB39+Kahuku!AB39+'OIA-Campbell'!AB39+'OIA-Kahuku'!AB39+'OIA-Kapolei'!AB39+'States-Kekaulike'!AB39+'States-Punahou'!AB39+'States-Kahuku'!AB39+'States-Baldwin'!AB39</f>
        <v>0</v>
      </c>
      <c r="U29" s="84">
        <f>Waipahu!AC39+Moanalua!AC39+Waialua!AC39+Kaiser!AC39+Kalani!AC39+'Pearl City'!AC39+Leilehua!AC39+Kapolei!AC39+Mililani!AC39+Campbell!AC39+Kahuku!AC39+'OIA-Campbell'!AC39+'OIA-Kahuku'!AC39+'OIA-Kapolei'!AC39+'States-Kekaulike'!AC39+'States-Punahou'!AC39+'States-Kahuku'!AC39+'States-Baldwin'!AC39</f>
        <v>0</v>
      </c>
      <c r="V29" s="84">
        <f>Waipahu!AD39+Moanalua!AD39+Waialua!AD39+Kaiser!AD39+Kalani!AD39+'Pearl City'!AD39+Leilehua!AD39+Kapolei!AD39+Mililani!AD39+Campbell!AD39+Kahuku!AD39+'OIA-Campbell'!AD39+'OIA-Kahuku'!AD39+'OIA-Kapolei'!AD39+'States-Kekaulike'!AD39+'States-Punahou'!AD39+'States-Kahuku'!AD39+'States-Baldwin'!AD39</f>
        <v>0</v>
      </c>
      <c r="W29" s="84">
        <f>Waipahu!AE39+Moanalua!AE39+Waialua!AE39+Kaiser!AE39+Kalani!AE39+'Pearl City'!AE39+Leilehua!AE39+Kapolei!AE39+Mililani!AE39+Campbell!AE39+Kahuku!AE39+'OIA-Campbell'!AE39+'OIA-Kahuku'!AE39+'OIA-Kapolei'!AE39+'States-Kekaulike'!AE39+'States-Punahou'!AE39+'States-Kahuku'!AE39+'States-Baldwin'!AE39</f>
        <v>0</v>
      </c>
      <c r="X29" s="84">
        <f>Waipahu!AF39+Moanalua!AF39+Waialua!AF39+Kaiser!AF39+Kalani!AF39+'Pearl City'!AF39+Leilehua!AF39+Kapolei!AF39+Mililani!AF39+Campbell!AF39+Kahuku!AF39+'OIA-Campbell'!AF39+'OIA-Kahuku'!AF39+'OIA-Kapolei'!AF39+'States-Kekaulike'!AF39+'States-Punahou'!AF39+'States-Kahuku'!AF39+'States-Baldwin'!AF39</f>
        <v>0</v>
      </c>
      <c r="Y29" s="84">
        <f>Waipahu!AG39+Moanalua!AG39+Waialua!AG39+Kaiser!AG39+Kalani!AG39+'Pearl City'!AG39+Leilehua!AG39+Kapolei!AG39+Mililani!AG39+Campbell!AG39+Kahuku!AG39+'OIA-Campbell'!AG39+'OIA-Kahuku'!AG39+'OIA-Kapolei'!AG39+'States-Kekaulike'!AG39+'States-Punahou'!AG39+'States-Kahuku'!AG39+'States-Baldwin'!AG39</f>
        <v>0</v>
      </c>
      <c r="Z29" s="84">
        <f>Waipahu!AH39+Moanalua!AH39+Waialua!AH39+Kaiser!AH39+Kalani!AH39+'Pearl City'!AH39+Leilehua!AH39+Kapolei!AH39+Mililani!AH39+Campbell!AH39+Kahuku!AH39+'OIA-Campbell'!AH39+'OIA-Kahuku'!AH39+'OIA-Kapolei'!AH39+'States-Kekaulike'!AH39+'States-Punahou'!AH39+'States-Kahuku'!AH39+'States-Baldwin'!AH39</f>
        <v>0</v>
      </c>
      <c r="AA29" s="84">
        <f>Waipahu!AI39+Moanalua!AI39+Waialua!AI39+Kaiser!AI39+Kalani!AI39+'Pearl City'!AI39+Leilehua!AI39+Kapolei!AI39+Mililani!AI39+Campbell!AI39+Kahuku!AI39+'OIA-Campbell'!AI39+'OIA-Kahuku'!AI39+'OIA-Kapolei'!AI39+'States-Kekaulike'!AI39+'States-Punahou'!AI39+'States-Kahuku'!AI39+'States-Baldwin'!AI39</f>
        <v>0</v>
      </c>
      <c r="AB29" s="84">
        <f>Waipahu!AJ39+Moanalua!AJ39+Waialua!AJ39+Kaiser!AJ39+Kalani!AJ39+'Pearl City'!AJ39+Leilehua!AJ39+Kapolei!AJ39+Mililani!AJ39+Campbell!AJ39+Kahuku!AJ39+'OIA-Campbell'!AJ39+'OIA-Kahuku'!AJ39+'OIA-Kapolei'!AJ39+'States-Kekaulike'!AJ39+'States-Punahou'!AJ39+'States-Kahuku'!AJ39+'States-Baldwin'!AJ39</f>
        <v>0</v>
      </c>
      <c r="AC29" s="84">
        <f>Waipahu!AK39+Moanalua!AK39+Waialua!AK39+Kaiser!AK39+Kalani!AK39+'Pearl City'!AK39+Leilehua!AK39+Kapolei!AK39+Mililani!AK39+Campbell!AK39+Kahuku!AK39+'OIA-Campbell'!AK39+'OIA-Kahuku'!AK39+'OIA-Kapolei'!AK39+'States-Kekaulike'!AK39+'States-Punahou'!AK39+'States-Kahuku'!AK39+'States-Baldwin'!AK39</f>
        <v>0</v>
      </c>
      <c r="AD29" s="84">
        <f>Waipahu!AL39+Moanalua!AL39+Waialua!AL39+Kaiser!AL39+Kalani!AL39+'Pearl City'!AL39+Leilehua!AL39+Kapolei!AL39+Mililani!AL39+Campbell!AL39+Kahuku!AL39+'OIA-Campbell'!AL39+'OIA-Kahuku'!AL39+'OIA-Kapolei'!AL39+'States-Kekaulike'!AL39+'States-Punahou'!AL39+'States-Kahuku'!AL39+'States-Baldwin'!AL39</f>
        <v>0</v>
      </c>
      <c r="AE29" s="84">
        <f>Waipahu!AM39+Moanalua!AM39+Waialua!AM39+Kaiser!AM39+Kalani!AM39+'Pearl City'!AM39+Leilehua!AM39+Kapolei!AM39+Mililani!AM39+Campbell!AM39+Kahuku!AM39+'OIA-Campbell'!AM39+'OIA-Kahuku'!AM39+'OIA-Kapolei'!AM39+'States-Kekaulike'!AM39+'States-Punahou'!AM39+'States-Kahuku'!AM39+'States-Baldwin'!AM39</f>
        <v>0</v>
      </c>
      <c r="AF29" s="84">
        <f>Waipahu!AN39+Moanalua!AN39+Waialua!AN39+Kaiser!AN39+Kalani!AN39+'Pearl City'!AN39+Leilehua!AN39+Kapolei!AN39+Mililani!AN39+Campbell!AN39+Kahuku!AN39+'OIA-Campbell'!AN39+'OIA-Kahuku'!AN39+'OIA-Kapolei'!AN39+'States-Kekaulike'!AN39+'States-Punahou'!AN39+'States-Kahuku'!AN39+'States-Baldwin'!AN39</f>
        <v>0</v>
      </c>
      <c r="AG29" s="84">
        <f>Waipahu!AO39+Moanalua!AO39+Waialua!AO39+Kaiser!AO39+Kalani!AO39+'Pearl City'!AO39+Leilehua!AO39+Kapolei!AO39+Mililani!AO39+Campbell!AO39+Kahuku!AO39+'OIA-Campbell'!AO39+'OIA-Kahuku'!AO39+'OIA-Kapolei'!AO39+'States-Kekaulike'!AO39+'States-Punahou'!AO39+'States-Kahuku'!AO39+'States-Baldwin'!AO39</f>
        <v>0</v>
      </c>
      <c r="AH29" s="84">
        <f>Waipahu!AP39+Moanalua!AP39+Waialua!AP39+Kaiser!AP39+Kalani!AP39+'Pearl City'!AP39+Leilehua!AP39+Kapolei!AP39+Mililani!AP39+Campbell!AP39+Kahuku!AP39+'OIA-Campbell'!AP39+'OIA-Kahuku'!AP39+'OIA-Kapolei'!AP39+'States-Kekaulike'!AP39+'States-Punahou'!AP39+'States-Kahuku'!AP39+'States-Baldwin'!AP39</f>
        <v>0</v>
      </c>
      <c r="AI29" s="84">
        <f>Waipahu!AQ39+Moanalua!AQ39+Waialua!AQ39+Kaiser!AQ39+Kalani!AQ39+'Pearl City'!AQ39+Leilehua!AQ39+Kapolei!AQ39+Mililani!AQ39+Campbell!AQ39+Kahuku!AQ39+'OIA-Campbell'!AQ39+'OIA-Kahuku'!AQ39+'OIA-Kapolei'!AQ39+'States-Kekaulike'!AQ39+'States-Punahou'!AQ39+'States-Kahuku'!AQ39+'States-Baldwin'!AQ39</f>
        <v>0</v>
      </c>
      <c r="AJ29" s="84">
        <f>Waipahu!AR39+Moanalua!AR39+Waialua!AR39+Kaiser!AR39+Kalani!AR39+'Pearl City'!AR39+Leilehua!AR39+Kapolei!AR39+Mililani!AR39+Campbell!AR39+Kahuku!AR39+'OIA-Campbell'!AR39+'OIA-Kahuku'!AR39+'OIA-Kapolei'!AR39+'States-Kekaulike'!AR39+'States-Punahou'!AR39+'States-Kahuku'!AR39+'States-Baldwin'!AR39</f>
        <v>0</v>
      </c>
      <c r="AK29" s="84">
        <f>Waipahu!AS39+Moanalua!AS39+Waialua!AS39+Kaiser!AS39+Kalani!AS39+'Pearl City'!AS39+Leilehua!AS39+Kapolei!AS39+Mililani!AS39+Campbell!AS39+Kahuku!AS39+'OIA-Campbell'!AS39+'OIA-Kahuku'!AS39+'OIA-Kapolei'!AS39+'States-Kekaulike'!AS39+'States-Punahou'!AS39+'States-Kahuku'!AS39+'States-Baldwin'!AS39</f>
        <v>0</v>
      </c>
      <c r="AL29" s="84">
        <f>Waipahu!AT39+Moanalua!AT39+Waialua!AT39+Kaiser!AT39+Kalani!AT39+'Pearl City'!AT39+Leilehua!AT39+Kapolei!AT39+Mililani!AT39+Campbell!AT39+Kahuku!AT39+'OIA-Campbell'!AT39+'OIA-Kahuku'!AT39+'OIA-Kapolei'!AT39+'States-Kekaulike'!AT39+'States-Punahou'!AT39+'States-Kahuku'!AT39+'States-Baldwin'!AT39</f>
        <v>0</v>
      </c>
      <c r="AM29" s="84">
        <f>Waipahu!AU39+Moanalua!AU39+Waialua!AU39+Kaiser!AU39+Kalani!AU39+'Pearl City'!AU39+Leilehua!AU39+Kapolei!AU39+Mililani!AU39+Campbell!AU39+Kahuku!AU39+'OIA-Campbell'!AU39+'OIA-Kahuku'!AU39+'OIA-Kapolei'!AU39+'States-Kekaulike'!AU39+'States-Punahou'!AU39+'States-Kahuku'!AU39+'States-Baldwin'!AU39</f>
        <v>0</v>
      </c>
      <c r="AN29" s="84">
        <f>Waipahu!AV39+Moanalua!AV39+Waialua!AV39+Kaiser!AV39+Kalani!AV39+'Pearl City'!AV39+Leilehua!AV39+Kapolei!AV39+Mililani!AV39+Campbell!AV39+Kahuku!AV39+'OIA-Campbell'!AV39+'OIA-Kahuku'!AV39+'OIA-Kapolei'!AV39+'States-Kekaulike'!AV39+'States-Punahou'!AV39+'States-Kahuku'!AV39+'States-Baldwin'!AV39</f>
        <v>0</v>
      </c>
      <c r="AO29" s="84">
        <f>Waipahu!AW39+Moanalua!AW39+Waialua!AW39+Kaiser!AW39+Kalani!AW39+'Pearl City'!AW39+Leilehua!AW39+Kapolei!AW39+Mililani!AW39+Campbell!AW39+Kahuku!AW39+'OIA-Campbell'!AW39+'OIA-Kahuku'!AW39+'OIA-Kapolei'!AW39+'States-Kekaulike'!AW39+'States-Punahou'!AW39+'States-Kahuku'!AW39+'States-Baldwin'!AW39</f>
        <v>0</v>
      </c>
      <c r="AP29" s="84">
        <f>Waipahu!AX39+Moanalua!AX39+Waialua!AX39+Kaiser!AX39+Kalani!AX39+'Pearl City'!AX39+Leilehua!AX39+Kapolei!AX39+Mililani!AX39+Campbell!AX39+Kahuku!AX39+'OIA-Campbell'!AX39+'OIA-Kahuku'!AX39+'OIA-Kapolei'!AX39+'States-Kekaulike'!AX39+'States-Punahou'!AX39+'States-Kahuku'!AX39+'States-Baldwin'!AX39</f>
        <v>0</v>
      </c>
      <c r="AQ29" s="85" t="str">
        <f t="shared" si="0"/>
        <v/>
      </c>
      <c r="AR29" s="84">
        <f>Waipahu!AZ39+Moanalua!AZ39+Waialua!AZ39+Kaiser!AZ39+Kalani!AZ39+'Pearl City'!AZ39+Leilehua!AZ39+Kapolei!AZ39+Mililani!AZ39+Campbell!AZ39+Kahuku!AZ39+'OIA-Campbell'!AZ39+'OIA-Kahuku'!AZ39+'OIA-Kapolei'!AZ39+'States-Kekaulike'!AZ39+'States-Punahou'!AZ39+'States-Kahuku'!AZ39+'States-Baldwin'!AZ39</f>
        <v>0</v>
      </c>
      <c r="AS29" s="86">
        <v>24</v>
      </c>
    </row>
    <row r="30" spans="1:45">
      <c r="A30" s="39">
        <v>25</v>
      </c>
      <c r="B30" s="136">
        <f>Waipahu!J40+Moanalua!J40+Waialua!J40+Kaiser!J40+Kalani!J40+'Pearl City'!J40+Leilehua!J40+Kapolei!J40+Mililani!J40+Campbell!J40+Kahuku!J40+'OIA-Campbell'!J40+'OIA-Kahuku'!J40+'OIA-Kapolei'!J40+'States-Kekaulike'!J40+'States-Punahou'!J40+'States-Kahuku'!J40+'States-Baldwin'!J40</f>
        <v>1</v>
      </c>
      <c r="C30" s="136">
        <f>Waipahu!K40+Moanalua!K40+Waialua!K40+Kaiser!K40+Kalani!K40+'Pearl City'!K40+Leilehua!K40+Kapolei!K40+Mililani!K40+Campbell!K40+Kahuku!K40+'OIA-Campbell'!K40+'OIA-Kahuku'!K40+'OIA-Kapolei'!K40+'States-Kekaulike'!K40+'States-Punahou'!K40+'States-Kahuku'!K40+'States-Baldwin'!K40</f>
        <v>0</v>
      </c>
      <c r="D30" s="136">
        <f>Waipahu!L40+Moanalua!L40+Waialua!L40+Kaiser!L40+Kalani!L40+'Pearl City'!L40+Leilehua!L40+Kapolei!L40+Mililani!L40+Campbell!L40+Kahuku!L40+'OIA-Campbell'!L40+'OIA-Kahuku'!L40+'OIA-Kapolei'!L40+'States-Kekaulike'!L40+'States-Punahou'!L40+'States-Kahuku'!L40+'States-Baldwin'!L40</f>
        <v>1</v>
      </c>
      <c r="E30" s="136">
        <f>Waipahu!M40+Moanalua!M40+Waialua!M40+Kaiser!M40+Kalani!M40+'Pearl City'!M40+Leilehua!M40+Kapolei!M40+Mililani!M40+Campbell!M40+Kahuku!M40+'OIA-Campbell'!M40+'OIA-Kahuku'!M40+'OIA-Kapolei'!M40+'States-Kekaulike'!M40+'States-Punahou'!M40+'States-Kahuku'!M40+'States-Baldwin'!M40</f>
        <v>0</v>
      </c>
      <c r="F30" s="136">
        <f>Waipahu!N40+Moanalua!N40+Waialua!N40+Kaiser!N40+Kalani!N40+'Pearl City'!N40+Leilehua!N40+Kapolei!N40+Mililani!N40+Campbell!N40+Kahuku!N40+'OIA-Campbell'!N40+'OIA-Kahuku'!N40+'OIA-Kapolei'!N40+'States-Kekaulike'!N40+'States-Punahou'!N40+'States-Kahuku'!N40+'States-Baldwin'!N40</f>
        <v>0</v>
      </c>
      <c r="G30" s="136">
        <f>Waipahu!O40+Moanalua!O40+Waialua!O40+Kaiser!O40+Kalani!O40+'Pearl City'!O40+Leilehua!O40+Kapolei!O40+Mililani!O40+Campbell!O40+Kahuku!O40+'OIA-Campbell'!O40+'OIA-Kahuku'!O40+'OIA-Kapolei'!O40+'States-Kekaulike'!O40+'States-Punahou'!O40+'States-Kahuku'!O40+'States-Baldwin'!O40</f>
        <v>0</v>
      </c>
      <c r="H30" s="136">
        <f>Waipahu!P40+Moanalua!P40+Waialua!P40+Kaiser!P40+Kalani!P40+'Pearl City'!P40+Leilehua!P40+Kapolei!P40+Mililani!P40+Campbell!P40+Kahuku!P40+'OIA-Campbell'!P40+'OIA-Kahuku'!P40+'OIA-Kapolei'!P40+'States-Kekaulike'!P40+'States-Punahou'!P40+'States-Kahuku'!P40+'States-Baldwin'!P40</f>
        <v>0</v>
      </c>
      <c r="I30" s="136">
        <f>Waipahu!Q40+Moanalua!Q40+Waialua!Q40+Kaiser!Q40+Kalani!Q40+'Pearl City'!Q40+Leilehua!Q40+Kapolei!Q40+Mililani!Q40+Campbell!Q40+Kahuku!Q40+'OIA-Campbell'!Q40+'OIA-Kahuku'!Q40+'OIA-Kapolei'!Q40+'States-Kekaulike'!Q40+'States-Punahou'!Q40+'States-Kahuku'!Q40+'States-Baldwin'!Q40</f>
        <v>1</v>
      </c>
      <c r="J30" s="136">
        <f>Waipahu!R40+Moanalua!R40+Waialua!R40+Kaiser!R40+Kalani!R40+'Pearl City'!R40+Leilehua!R40+Kapolei!R40+Mililani!R40+Campbell!R40+Kahuku!R40+'OIA-Campbell'!R40+'OIA-Kahuku'!R40+'OIA-Kapolei'!R40+'States-Kekaulike'!R40+'States-Punahou'!R40+'States-Kahuku'!R40+'States-Baldwin'!R40</f>
        <v>0</v>
      </c>
      <c r="K30" s="136">
        <f>Waipahu!S40+Moanalua!S40+Waialua!S40+Kaiser!S40+Kalani!S40+'Pearl City'!S40+Leilehua!S40+Kapolei!S40+Mililani!S40+Campbell!S40+Kahuku!S40+'OIA-Campbell'!S40+'OIA-Kahuku'!S40+'OIA-Kapolei'!S40+'States-Kekaulike'!S40+'States-Punahou'!S40+'States-Kahuku'!S40+'States-Baldwin'!S40</f>
        <v>0</v>
      </c>
      <c r="L30" s="136">
        <f>Waipahu!T40+Moanalua!T40+Waialua!T40+Kaiser!T40+Kalani!T40+'Pearl City'!T40+Leilehua!T40+Kapolei!T40+Mililani!T40+Campbell!T40+Kahuku!T40+'OIA-Campbell'!T40+'OIA-Kahuku'!T40+'OIA-Kapolei'!T40+'States-Kekaulike'!T40+'States-Punahou'!T40+'States-Kahuku'!T40+'States-Baldwin'!T40</f>
        <v>0</v>
      </c>
      <c r="M30" s="136">
        <f>Waipahu!U40+Moanalua!U40+Waialua!U40+Kaiser!U40+Kalani!U40+'Pearl City'!U40+Leilehua!U40+Kapolei!U40+Mililani!U40+Campbell!U40+Kahuku!U40+'OIA-Campbell'!U40+'OIA-Kahuku'!U40+'OIA-Kapolei'!U40+'States-Kekaulike'!U40+'States-Punahou'!U40+'States-Kahuku'!U40+'States-Baldwin'!U40</f>
        <v>3</v>
      </c>
      <c r="N30" s="136">
        <f>Waipahu!V40+Moanalua!V40+Waialua!V40+Kaiser!V40+Kalani!V40+'Pearl City'!V40+Leilehua!V40+Kapolei!V40+Mililani!V40+Campbell!V40+Kahuku!V40+'OIA-Campbell'!V40+'OIA-Kahuku'!V40+'OIA-Kapolei'!V40+'States-Kekaulike'!V40+'States-Punahou'!V40+'States-Kahuku'!V40+'States-Baldwin'!V40</f>
        <v>0</v>
      </c>
      <c r="O30" s="136">
        <f>Waipahu!W40+Moanalua!W40+Waialua!W40+Kaiser!W40+Kalani!W40+'Pearl City'!W40+Leilehua!W40+Kapolei!W40+Mililani!W40+Campbell!W40+Kahuku!W40+'OIA-Campbell'!W40+'OIA-Kahuku'!W40+'OIA-Kapolei'!W40+'States-Kekaulike'!W40+'States-Punahou'!W40+'States-Kahuku'!W40+'States-Baldwin'!W40</f>
        <v>0</v>
      </c>
      <c r="P30" s="136">
        <f>Waipahu!X40+Moanalua!X40+Waialua!X40+Kaiser!X40+Kalani!X40+'Pearl City'!X40+Leilehua!X40+Kapolei!X40+Mililani!X40+Campbell!X40+Kahuku!X40+'OIA-Campbell'!X40+'OIA-Kahuku'!X40+'OIA-Kapolei'!X40+'States-Kekaulike'!X40+'States-Punahou'!X40+'States-Kahuku'!X40+'States-Baldwin'!X40</f>
        <v>0</v>
      </c>
      <c r="Q30" s="136">
        <f>Waipahu!Y40+Moanalua!Y40+Waialua!Y40+Kaiser!Y40+Kalani!Y40+'Pearl City'!Y40+Leilehua!Y40+Kapolei!Y40+Mililani!Y40+Campbell!Y40+Kahuku!Y40+'OIA-Campbell'!Y40+'OIA-Kahuku'!Y40+'OIA-Kapolei'!Y40+'States-Kekaulike'!Y40+'States-Punahou'!Y40+'States-Kahuku'!Y40+'States-Baldwin'!Y40</f>
        <v>0</v>
      </c>
      <c r="R30" s="136">
        <f>Waipahu!Z40+Moanalua!Z40+Waialua!Z40+Kaiser!Z40+Kalani!Z40+'Pearl City'!Z40+Leilehua!Z40+Kapolei!Z40+Mililani!Z40+Campbell!Z40+Kahuku!Z40+'OIA-Campbell'!Z40+'OIA-Kahuku'!Z40+'OIA-Kapolei'!Z40+'States-Kekaulike'!Z40+'States-Punahou'!Z40+'States-Kahuku'!Z40+'States-Baldwin'!Z40</f>
        <v>2</v>
      </c>
      <c r="S30" s="136">
        <f>Waipahu!AA40+Moanalua!AA40+Waialua!AA40+Kaiser!AA40+Kalani!AA40+'Pearl City'!AA40+Leilehua!AA40+Kapolei!AA40+Mililani!AA40+Campbell!AA40+Kahuku!AA40+'OIA-Campbell'!AA40+'OIA-Kahuku'!AA40+'OIA-Kapolei'!AA40+'States-Kekaulike'!AA40+'States-Punahou'!AA40+'States-Kahuku'!AA40+'States-Baldwin'!AA40</f>
        <v>4</v>
      </c>
      <c r="T30" s="136">
        <f>Waipahu!AB40+Moanalua!AB40+Waialua!AB40+Kaiser!AB40+Kalani!AB40+'Pearl City'!AB40+Leilehua!AB40+Kapolei!AB40+Mililani!AB40+Campbell!AB40+Kahuku!AB40+'OIA-Campbell'!AB40+'OIA-Kahuku'!AB40+'OIA-Kapolei'!AB40+'States-Kekaulike'!AB40+'States-Punahou'!AB40+'States-Kahuku'!AB40+'States-Baldwin'!AB40</f>
        <v>0</v>
      </c>
      <c r="U30" s="136">
        <f>Waipahu!AC40+Moanalua!AC40+Waialua!AC40+Kaiser!AC40+Kalani!AC40+'Pearl City'!AC40+Leilehua!AC40+Kapolei!AC40+Mililani!AC40+Campbell!AC40+Kahuku!AC40+'OIA-Campbell'!AC40+'OIA-Kahuku'!AC40+'OIA-Kapolei'!AC40+'States-Kekaulike'!AC40+'States-Punahou'!AC40+'States-Kahuku'!AC40+'States-Baldwin'!AC40</f>
        <v>0</v>
      </c>
      <c r="V30" s="136">
        <f>Waipahu!AD40+Moanalua!AD40+Waialua!AD40+Kaiser!AD40+Kalani!AD40+'Pearl City'!AD40+Leilehua!AD40+Kapolei!AD40+Mililani!AD40+Campbell!AD40+Kahuku!AD40+'OIA-Campbell'!AD40+'OIA-Kahuku'!AD40+'OIA-Kapolei'!AD40+'States-Kekaulike'!AD40+'States-Punahou'!AD40+'States-Kahuku'!AD40+'States-Baldwin'!AD40</f>
        <v>0</v>
      </c>
      <c r="W30" s="136">
        <f>Waipahu!AE40+Moanalua!AE40+Waialua!AE40+Kaiser!AE40+Kalani!AE40+'Pearl City'!AE40+Leilehua!AE40+Kapolei!AE40+Mililani!AE40+Campbell!AE40+Kahuku!AE40+'OIA-Campbell'!AE40+'OIA-Kahuku'!AE40+'OIA-Kapolei'!AE40+'States-Kekaulike'!AE40+'States-Punahou'!AE40+'States-Kahuku'!AE40+'States-Baldwin'!AE40</f>
        <v>0</v>
      </c>
      <c r="X30" s="136">
        <f>Waipahu!AF40+Moanalua!AF40+Waialua!AF40+Kaiser!AF40+Kalani!AF40+'Pearl City'!AF40+Leilehua!AF40+Kapolei!AF40+Mililani!AF40+Campbell!AF40+Kahuku!AF40+'OIA-Campbell'!AF40+'OIA-Kahuku'!AF40+'OIA-Kapolei'!AF40+'States-Kekaulike'!AF40+'States-Punahou'!AF40+'States-Kahuku'!AF40+'States-Baldwin'!AF40</f>
        <v>0</v>
      </c>
      <c r="Y30" s="136">
        <f>Waipahu!AG40+Moanalua!AG40+Waialua!AG40+Kaiser!AG40+Kalani!AG40+'Pearl City'!AG40+Leilehua!AG40+Kapolei!AG40+Mililani!AG40+Campbell!AG40+Kahuku!AG40+'OIA-Campbell'!AG40+'OIA-Kahuku'!AG40+'OIA-Kapolei'!AG40+'States-Kekaulike'!AG40+'States-Punahou'!AG40+'States-Kahuku'!AG40+'States-Baldwin'!AG40</f>
        <v>1</v>
      </c>
      <c r="Z30" s="136">
        <f>Waipahu!AH40+Moanalua!AH40+Waialua!AH40+Kaiser!AH40+Kalani!AH40+'Pearl City'!AH40+Leilehua!AH40+Kapolei!AH40+Mililani!AH40+Campbell!AH40+Kahuku!AH40+'OIA-Campbell'!AH40+'OIA-Kahuku'!AH40+'OIA-Kapolei'!AH40+'States-Kekaulike'!AH40+'States-Punahou'!AH40+'States-Kahuku'!AH40+'States-Baldwin'!AH40</f>
        <v>0</v>
      </c>
      <c r="AA30" s="136">
        <f>Waipahu!AI40+Moanalua!AI40+Waialua!AI40+Kaiser!AI40+Kalani!AI40+'Pearl City'!AI40+Leilehua!AI40+Kapolei!AI40+Mililani!AI40+Campbell!AI40+Kahuku!AI40+'OIA-Campbell'!AI40+'OIA-Kahuku'!AI40+'OIA-Kapolei'!AI40+'States-Kekaulike'!AI40+'States-Punahou'!AI40+'States-Kahuku'!AI40+'States-Baldwin'!AI40</f>
        <v>4</v>
      </c>
      <c r="AB30" s="136">
        <f>Waipahu!AJ40+Moanalua!AJ40+Waialua!AJ40+Kaiser!AJ40+Kalani!AJ40+'Pearl City'!AJ40+Leilehua!AJ40+Kapolei!AJ40+Mililani!AJ40+Campbell!AJ40+Kahuku!AJ40+'OIA-Campbell'!AJ40+'OIA-Kahuku'!AJ40+'OIA-Kapolei'!AJ40+'States-Kekaulike'!AJ40+'States-Punahou'!AJ40+'States-Kahuku'!AJ40+'States-Baldwin'!AJ40</f>
        <v>1</v>
      </c>
      <c r="AC30" s="136">
        <f>Waipahu!AK40+Moanalua!AK40+Waialua!AK40+Kaiser!AK40+Kalani!AK40+'Pearl City'!AK40+Leilehua!AK40+Kapolei!AK40+Mililani!AK40+Campbell!AK40+Kahuku!AK40+'OIA-Campbell'!AK40+'OIA-Kahuku'!AK40+'OIA-Kapolei'!AK40+'States-Kekaulike'!AK40+'States-Punahou'!AK40+'States-Kahuku'!AK40+'States-Baldwin'!AK40</f>
        <v>5</v>
      </c>
      <c r="AD30" s="136">
        <f>Waipahu!AL40+Moanalua!AL40+Waialua!AL40+Kaiser!AL40+Kalani!AL40+'Pearl City'!AL40+Leilehua!AL40+Kapolei!AL40+Mililani!AL40+Campbell!AL40+Kahuku!AL40+'OIA-Campbell'!AL40+'OIA-Kahuku'!AL40+'OIA-Kapolei'!AL40+'States-Kekaulike'!AL40+'States-Punahou'!AL40+'States-Kahuku'!AL40+'States-Baldwin'!AL40</f>
        <v>0</v>
      </c>
      <c r="AE30" s="136">
        <f>Waipahu!AM40+Moanalua!AM40+Waialua!AM40+Kaiser!AM40+Kalani!AM40+'Pearl City'!AM40+Leilehua!AM40+Kapolei!AM40+Mililani!AM40+Campbell!AM40+Kahuku!AM40+'OIA-Campbell'!AM40+'OIA-Kahuku'!AM40+'OIA-Kapolei'!AM40+'States-Kekaulike'!AM40+'States-Punahou'!AM40+'States-Kahuku'!AM40+'States-Baldwin'!AM40</f>
        <v>0</v>
      </c>
      <c r="AF30" s="136">
        <f>Waipahu!AN40+Moanalua!AN40+Waialua!AN40+Kaiser!AN40+Kalani!AN40+'Pearl City'!AN40+Leilehua!AN40+Kapolei!AN40+Mililani!AN40+Campbell!AN40+Kahuku!AN40+'OIA-Campbell'!AN40+'OIA-Kahuku'!AN40+'OIA-Kapolei'!AN40+'States-Kekaulike'!AN40+'States-Punahou'!AN40+'States-Kahuku'!AN40+'States-Baldwin'!AN40</f>
        <v>1</v>
      </c>
      <c r="AG30" s="136">
        <f>Waipahu!AO40+Moanalua!AO40+Waialua!AO40+Kaiser!AO40+Kalani!AO40+'Pearl City'!AO40+Leilehua!AO40+Kapolei!AO40+Mililani!AO40+Campbell!AO40+Kahuku!AO40+'OIA-Campbell'!AO40+'OIA-Kahuku'!AO40+'OIA-Kapolei'!AO40+'States-Kekaulike'!AO40+'States-Punahou'!AO40+'States-Kahuku'!AO40+'States-Baldwin'!AO40</f>
        <v>5</v>
      </c>
      <c r="AH30" s="136">
        <f>Waipahu!AP40+Moanalua!AP40+Waialua!AP40+Kaiser!AP40+Kalani!AP40+'Pearl City'!AP40+Leilehua!AP40+Kapolei!AP40+Mililani!AP40+Campbell!AP40+Kahuku!AP40+'OIA-Campbell'!AP40+'OIA-Kahuku'!AP40+'OIA-Kapolei'!AP40+'States-Kekaulike'!AP40+'States-Punahou'!AP40+'States-Kahuku'!AP40+'States-Baldwin'!AP40</f>
        <v>0</v>
      </c>
      <c r="AI30" s="136">
        <f>Waipahu!AQ40+Moanalua!AQ40+Waialua!AQ40+Kaiser!AQ40+Kalani!AQ40+'Pearl City'!AQ40+Leilehua!AQ40+Kapolei!AQ40+Mililani!AQ40+Campbell!AQ40+Kahuku!AQ40+'OIA-Campbell'!AQ40+'OIA-Kahuku'!AQ40+'OIA-Kapolei'!AQ40+'States-Kekaulike'!AQ40+'States-Punahou'!AQ40+'States-Kahuku'!AQ40+'States-Baldwin'!AQ40</f>
        <v>0</v>
      </c>
      <c r="AJ30" s="136">
        <f>Waipahu!AR40+Moanalua!AR40+Waialua!AR40+Kaiser!AR40+Kalani!AR40+'Pearl City'!AR40+Leilehua!AR40+Kapolei!AR40+Mililani!AR40+Campbell!AR40+Kahuku!AR40+'OIA-Campbell'!AR40+'OIA-Kahuku'!AR40+'OIA-Kapolei'!AR40+'States-Kekaulike'!AR40+'States-Punahou'!AR40+'States-Kahuku'!AR40+'States-Baldwin'!AR40</f>
        <v>0</v>
      </c>
      <c r="AK30" s="136">
        <f>Waipahu!AS40+Moanalua!AS40+Waialua!AS40+Kaiser!AS40+Kalani!AS40+'Pearl City'!AS40+Leilehua!AS40+Kapolei!AS40+Mililani!AS40+Campbell!AS40+Kahuku!AS40+'OIA-Campbell'!AS40+'OIA-Kahuku'!AS40+'OIA-Kapolei'!AS40+'States-Kekaulike'!AS40+'States-Punahou'!AS40+'States-Kahuku'!AS40+'States-Baldwin'!AS40</f>
        <v>0</v>
      </c>
      <c r="AL30" s="136">
        <f>Waipahu!AT40+Moanalua!AT40+Waialua!AT40+Kaiser!AT40+Kalani!AT40+'Pearl City'!AT40+Leilehua!AT40+Kapolei!AT40+Mililani!AT40+Campbell!AT40+Kahuku!AT40+'OIA-Campbell'!AT40+'OIA-Kahuku'!AT40+'OIA-Kapolei'!AT40+'States-Kekaulike'!AT40+'States-Punahou'!AT40+'States-Kahuku'!AT40+'States-Baldwin'!AT40</f>
        <v>1</v>
      </c>
      <c r="AM30" s="136">
        <f>Waipahu!AU40+Moanalua!AU40+Waialua!AU40+Kaiser!AU40+Kalani!AU40+'Pearl City'!AU40+Leilehua!AU40+Kapolei!AU40+Mililani!AU40+Campbell!AU40+Kahuku!AU40+'OIA-Campbell'!AU40+'OIA-Kahuku'!AU40+'OIA-Kapolei'!AU40+'States-Kekaulike'!AU40+'States-Punahou'!AU40+'States-Kahuku'!AU40+'States-Baldwin'!AU40</f>
        <v>0</v>
      </c>
      <c r="AN30" s="136">
        <f>Waipahu!AV40+Moanalua!AV40+Waialua!AV40+Kaiser!AV40+Kalani!AV40+'Pearl City'!AV40+Leilehua!AV40+Kapolei!AV40+Mililani!AV40+Campbell!AV40+Kahuku!AV40+'OIA-Campbell'!AV40+'OIA-Kahuku'!AV40+'OIA-Kapolei'!AV40+'States-Kekaulike'!AV40+'States-Punahou'!AV40+'States-Kahuku'!AV40+'States-Baldwin'!AV40</f>
        <v>0</v>
      </c>
      <c r="AO30" s="136">
        <f>Waipahu!AW40+Moanalua!AW40+Waialua!AW40+Kaiser!AW40+Kalani!AW40+'Pearl City'!AW40+Leilehua!AW40+Kapolei!AW40+Mililani!AW40+Campbell!AW40+Kahuku!AW40+'OIA-Campbell'!AW40+'OIA-Kahuku'!AW40+'OIA-Kapolei'!AW40+'States-Kekaulike'!AW40+'States-Punahou'!AW40+'States-Kahuku'!AW40+'States-Baldwin'!AW40</f>
        <v>2</v>
      </c>
      <c r="AP30" s="136">
        <f>Waipahu!AX40+Moanalua!AX40+Waialua!AX40+Kaiser!AX40+Kalani!AX40+'Pearl City'!AX40+Leilehua!AX40+Kapolei!AX40+Mililani!AX40+Campbell!AX40+Kahuku!AX40+'OIA-Campbell'!AX40+'OIA-Kahuku'!AX40+'OIA-Kapolei'!AX40+'States-Kekaulike'!AX40+'States-Punahou'!AX40+'States-Kahuku'!AX40+'States-Baldwin'!AX40</f>
        <v>4</v>
      </c>
      <c r="AQ30" s="75">
        <f t="shared" si="0"/>
        <v>0.33333333333333331</v>
      </c>
      <c r="AR30" s="136">
        <f>Waipahu!AZ40+Moanalua!AZ40+Waialua!AZ40+Kaiser!AZ40+Kalani!AZ40+'Pearl City'!AZ40+Leilehua!AZ40+Kapolei!AZ40+Mililani!AZ40+Campbell!AZ40+Kahuku!AZ40+'OIA-Campbell'!AZ40+'OIA-Kahuku'!AZ40+'OIA-Kapolei'!AZ40+'States-Kekaulike'!AZ40+'States-Punahou'!AZ40+'States-Kahuku'!AZ40+'States-Baldwin'!AZ40</f>
        <v>1</v>
      </c>
      <c r="AS30" s="43">
        <v>25</v>
      </c>
    </row>
    <row r="31" spans="1:45">
      <c r="A31" s="83">
        <v>26</v>
      </c>
      <c r="B31" s="84">
        <f>Waipahu!J41+Moanalua!J41+Waialua!J41+Kaiser!J41+Kalani!J41+'Pearl City'!J41+Leilehua!J41+Kapolei!J41+Mililani!J41+Campbell!J41+Kahuku!J41+'OIA-Campbell'!J41+'OIA-Kahuku'!J41+'OIA-Kapolei'!J41+'States-Kekaulike'!J41+'States-Punahou'!J41+'States-Kahuku'!J41+'States-Baldwin'!J41</f>
        <v>0</v>
      </c>
      <c r="C31" s="84">
        <f>Waipahu!K41+Moanalua!K41+Waialua!K41+Kaiser!K41+Kalani!K41+'Pearl City'!K41+Leilehua!K41+Kapolei!K41+Mililani!K41+Campbell!K41+Kahuku!K41+'OIA-Campbell'!K41+'OIA-Kahuku'!K41+'OIA-Kapolei'!K41+'States-Kekaulike'!K41+'States-Punahou'!K41+'States-Kahuku'!K41+'States-Baldwin'!K41</f>
        <v>0</v>
      </c>
      <c r="D31" s="84">
        <f>Waipahu!L41+Moanalua!L41+Waialua!L41+Kaiser!L41+Kalani!L41+'Pearl City'!L41+Leilehua!L41+Kapolei!L41+Mililani!L41+Campbell!L41+Kahuku!L41+'OIA-Campbell'!L41+'OIA-Kahuku'!L41+'OIA-Kapolei'!L41+'States-Kekaulike'!L41+'States-Punahou'!L41+'States-Kahuku'!L41+'States-Baldwin'!L41</f>
        <v>0</v>
      </c>
      <c r="E31" s="84">
        <f>Waipahu!M41+Moanalua!M41+Waialua!M41+Kaiser!M41+Kalani!M41+'Pearl City'!M41+Leilehua!M41+Kapolei!M41+Mililani!M41+Campbell!M41+Kahuku!M41+'OIA-Campbell'!M41+'OIA-Kahuku'!M41+'OIA-Kapolei'!M41+'States-Kekaulike'!M41+'States-Punahou'!M41+'States-Kahuku'!M41+'States-Baldwin'!M41</f>
        <v>0</v>
      </c>
      <c r="F31" s="84">
        <f>Waipahu!N41+Moanalua!N41+Waialua!N41+Kaiser!N41+Kalani!N41+'Pearl City'!N41+Leilehua!N41+Kapolei!N41+Mililani!N41+Campbell!N41+Kahuku!N41+'OIA-Campbell'!N41+'OIA-Kahuku'!N41+'OIA-Kapolei'!N41+'States-Kekaulike'!N41+'States-Punahou'!N41+'States-Kahuku'!N41+'States-Baldwin'!N41</f>
        <v>0</v>
      </c>
      <c r="G31" s="84">
        <f>Waipahu!O41+Moanalua!O41+Waialua!O41+Kaiser!O41+Kalani!O41+'Pearl City'!O41+Leilehua!O41+Kapolei!O41+Mililani!O41+Campbell!O41+Kahuku!O41+'OIA-Campbell'!O41+'OIA-Kahuku'!O41+'OIA-Kapolei'!O41+'States-Kekaulike'!O41+'States-Punahou'!O41+'States-Kahuku'!O41+'States-Baldwin'!O41</f>
        <v>0</v>
      </c>
      <c r="H31" s="84">
        <f>Waipahu!P41+Moanalua!P41+Waialua!P41+Kaiser!P41+Kalani!P41+'Pearl City'!P41+Leilehua!P41+Kapolei!P41+Mililani!P41+Campbell!P41+Kahuku!P41+'OIA-Campbell'!P41+'OIA-Kahuku'!P41+'OIA-Kapolei'!P41+'States-Kekaulike'!P41+'States-Punahou'!P41+'States-Kahuku'!P41+'States-Baldwin'!P41</f>
        <v>0</v>
      </c>
      <c r="I31" s="84">
        <f>Waipahu!Q41+Moanalua!Q41+Waialua!Q41+Kaiser!Q41+Kalani!Q41+'Pearl City'!Q41+Leilehua!Q41+Kapolei!Q41+Mililani!Q41+Campbell!Q41+Kahuku!Q41+'OIA-Campbell'!Q41+'OIA-Kahuku'!Q41+'OIA-Kapolei'!Q41+'States-Kekaulike'!Q41+'States-Punahou'!Q41+'States-Kahuku'!Q41+'States-Baldwin'!Q41</f>
        <v>0</v>
      </c>
      <c r="J31" s="84">
        <f>Waipahu!R41+Moanalua!R41+Waialua!R41+Kaiser!R41+Kalani!R41+'Pearl City'!R41+Leilehua!R41+Kapolei!R41+Mililani!R41+Campbell!R41+Kahuku!R41+'OIA-Campbell'!R41+'OIA-Kahuku'!R41+'OIA-Kapolei'!R41+'States-Kekaulike'!R41+'States-Punahou'!R41+'States-Kahuku'!R41+'States-Baldwin'!R41</f>
        <v>0</v>
      </c>
      <c r="K31" s="84">
        <f>Waipahu!S41+Moanalua!S41+Waialua!S41+Kaiser!S41+Kalani!S41+'Pearl City'!S41+Leilehua!S41+Kapolei!S41+Mililani!S41+Campbell!S41+Kahuku!S41+'OIA-Campbell'!S41+'OIA-Kahuku'!S41+'OIA-Kapolei'!S41+'States-Kekaulike'!S41+'States-Punahou'!S41+'States-Kahuku'!S41+'States-Baldwin'!S41</f>
        <v>0</v>
      </c>
      <c r="L31" s="84">
        <f>Waipahu!T41+Moanalua!T41+Waialua!T41+Kaiser!T41+Kalani!T41+'Pearl City'!T41+Leilehua!T41+Kapolei!T41+Mililani!T41+Campbell!T41+Kahuku!T41+'OIA-Campbell'!T41+'OIA-Kahuku'!T41+'OIA-Kapolei'!T41+'States-Kekaulike'!T41+'States-Punahou'!T41+'States-Kahuku'!T41+'States-Baldwin'!T41</f>
        <v>0</v>
      </c>
      <c r="M31" s="84">
        <f>Waipahu!U41+Moanalua!U41+Waialua!U41+Kaiser!U41+Kalani!U41+'Pearl City'!U41+Leilehua!U41+Kapolei!U41+Mililani!U41+Campbell!U41+Kahuku!U41+'OIA-Campbell'!U41+'OIA-Kahuku'!U41+'OIA-Kapolei'!U41+'States-Kekaulike'!U41+'States-Punahou'!U41+'States-Kahuku'!U41+'States-Baldwin'!U41</f>
        <v>0</v>
      </c>
      <c r="N31" s="84">
        <f>Waipahu!V41+Moanalua!V41+Waialua!V41+Kaiser!V41+Kalani!V41+'Pearl City'!V41+Leilehua!V41+Kapolei!V41+Mililani!V41+Campbell!V41+Kahuku!V41+'OIA-Campbell'!V41+'OIA-Kahuku'!V41+'OIA-Kapolei'!V41+'States-Kekaulike'!V41+'States-Punahou'!V41+'States-Kahuku'!V41+'States-Baldwin'!V41</f>
        <v>0</v>
      </c>
      <c r="O31" s="84">
        <f>Waipahu!W41+Moanalua!W41+Waialua!W41+Kaiser!W41+Kalani!W41+'Pearl City'!W41+Leilehua!W41+Kapolei!W41+Mililani!W41+Campbell!W41+Kahuku!W41+'OIA-Campbell'!W41+'OIA-Kahuku'!W41+'OIA-Kapolei'!W41+'States-Kekaulike'!W41+'States-Punahou'!W41+'States-Kahuku'!W41+'States-Baldwin'!W41</f>
        <v>0</v>
      </c>
      <c r="P31" s="84">
        <f>Waipahu!X41+Moanalua!X41+Waialua!X41+Kaiser!X41+Kalani!X41+'Pearl City'!X41+Leilehua!X41+Kapolei!X41+Mililani!X41+Campbell!X41+Kahuku!X41+'OIA-Campbell'!X41+'OIA-Kahuku'!X41+'OIA-Kapolei'!X41+'States-Kekaulike'!X41+'States-Punahou'!X41+'States-Kahuku'!X41+'States-Baldwin'!X41</f>
        <v>0</v>
      </c>
      <c r="Q31" s="84">
        <f>Waipahu!Y41+Moanalua!Y41+Waialua!Y41+Kaiser!Y41+Kalani!Y41+'Pearl City'!Y41+Leilehua!Y41+Kapolei!Y41+Mililani!Y41+Campbell!Y41+Kahuku!Y41+'OIA-Campbell'!Y41+'OIA-Kahuku'!Y41+'OIA-Kapolei'!Y41+'States-Kekaulike'!Y41+'States-Punahou'!Y41+'States-Kahuku'!Y41+'States-Baldwin'!Y41</f>
        <v>0</v>
      </c>
      <c r="R31" s="84">
        <f>Waipahu!Z41+Moanalua!Z41+Waialua!Z41+Kaiser!Z41+Kalani!Z41+'Pearl City'!Z41+Leilehua!Z41+Kapolei!Z41+Mililani!Z41+Campbell!Z41+Kahuku!Z41+'OIA-Campbell'!Z41+'OIA-Kahuku'!Z41+'OIA-Kapolei'!Z41+'States-Kekaulike'!Z41+'States-Punahou'!Z41+'States-Kahuku'!Z41+'States-Baldwin'!Z41</f>
        <v>0</v>
      </c>
      <c r="S31" s="84">
        <f>Waipahu!AA41+Moanalua!AA41+Waialua!AA41+Kaiser!AA41+Kalani!AA41+'Pearl City'!AA41+Leilehua!AA41+Kapolei!AA41+Mililani!AA41+Campbell!AA41+Kahuku!AA41+'OIA-Campbell'!AA41+'OIA-Kahuku'!AA41+'OIA-Kapolei'!AA41+'States-Kekaulike'!AA41+'States-Punahou'!AA41+'States-Kahuku'!AA41+'States-Baldwin'!AA41</f>
        <v>0</v>
      </c>
      <c r="T31" s="84">
        <f>Waipahu!AB41+Moanalua!AB41+Waialua!AB41+Kaiser!AB41+Kalani!AB41+'Pearl City'!AB41+Leilehua!AB41+Kapolei!AB41+Mililani!AB41+Campbell!AB41+Kahuku!AB41+'OIA-Campbell'!AB41+'OIA-Kahuku'!AB41+'OIA-Kapolei'!AB41+'States-Kekaulike'!AB41+'States-Punahou'!AB41+'States-Kahuku'!AB41+'States-Baldwin'!AB41</f>
        <v>0</v>
      </c>
      <c r="U31" s="84">
        <f>Waipahu!AC41+Moanalua!AC41+Waialua!AC41+Kaiser!AC41+Kalani!AC41+'Pearl City'!AC41+Leilehua!AC41+Kapolei!AC41+Mililani!AC41+Campbell!AC41+Kahuku!AC41+'OIA-Campbell'!AC41+'OIA-Kahuku'!AC41+'OIA-Kapolei'!AC41+'States-Kekaulike'!AC41+'States-Punahou'!AC41+'States-Kahuku'!AC41+'States-Baldwin'!AC41</f>
        <v>0</v>
      </c>
      <c r="V31" s="84">
        <f>Waipahu!AD41+Moanalua!AD41+Waialua!AD41+Kaiser!AD41+Kalani!AD41+'Pearl City'!AD41+Leilehua!AD41+Kapolei!AD41+Mililani!AD41+Campbell!AD41+Kahuku!AD41+'OIA-Campbell'!AD41+'OIA-Kahuku'!AD41+'OIA-Kapolei'!AD41+'States-Kekaulike'!AD41+'States-Punahou'!AD41+'States-Kahuku'!AD41+'States-Baldwin'!AD41</f>
        <v>0</v>
      </c>
      <c r="W31" s="84">
        <f>Waipahu!AE41+Moanalua!AE41+Waialua!AE41+Kaiser!AE41+Kalani!AE41+'Pearl City'!AE41+Leilehua!AE41+Kapolei!AE41+Mililani!AE41+Campbell!AE41+Kahuku!AE41+'OIA-Campbell'!AE41+'OIA-Kahuku'!AE41+'OIA-Kapolei'!AE41+'States-Kekaulike'!AE41+'States-Punahou'!AE41+'States-Kahuku'!AE41+'States-Baldwin'!AE41</f>
        <v>0</v>
      </c>
      <c r="X31" s="84">
        <f>Waipahu!AF41+Moanalua!AF41+Waialua!AF41+Kaiser!AF41+Kalani!AF41+'Pearl City'!AF41+Leilehua!AF41+Kapolei!AF41+Mililani!AF41+Campbell!AF41+Kahuku!AF41+'OIA-Campbell'!AF41+'OIA-Kahuku'!AF41+'OIA-Kapolei'!AF41+'States-Kekaulike'!AF41+'States-Punahou'!AF41+'States-Kahuku'!AF41+'States-Baldwin'!AF41</f>
        <v>0</v>
      </c>
      <c r="Y31" s="84">
        <f>Waipahu!AG41+Moanalua!AG41+Waialua!AG41+Kaiser!AG41+Kalani!AG41+'Pearl City'!AG41+Leilehua!AG41+Kapolei!AG41+Mililani!AG41+Campbell!AG41+Kahuku!AG41+'OIA-Campbell'!AG41+'OIA-Kahuku'!AG41+'OIA-Kapolei'!AG41+'States-Kekaulike'!AG41+'States-Punahou'!AG41+'States-Kahuku'!AG41+'States-Baldwin'!AG41</f>
        <v>0</v>
      </c>
      <c r="Z31" s="84">
        <f>Waipahu!AH41+Moanalua!AH41+Waialua!AH41+Kaiser!AH41+Kalani!AH41+'Pearl City'!AH41+Leilehua!AH41+Kapolei!AH41+Mililani!AH41+Campbell!AH41+Kahuku!AH41+'OIA-Campbell'!AH41+'OIA-Kahuku'!AH41+'OIA-Kapolei'!AH41+'States-Kekaulike'!AH41+'States-Punahou'!AH41+'States-Kahuku'!AH41+'States-Baldwin'!AH41</f>
        <v>0</v>
      </c>
      <c r="AA31" s="84">
        <f>Waipahu!AI41+Moanalua!AI41+Waialua!AI41+Kaiser!AI41+Kalani!AI41+'Pearl City'!AI41+Leilehua!AI41+Kapolei!AI41+Mililani!AI41+Campbell!AI41+Kahuku!AI41+'OIA-Campbell'!AI41+'OIA-Kahuku'!AI41+'OIA-Kapolei'!AI41+'States-Kekaulike'!AI41+'States-Punahou'!AI41+'States-Kahuku'!AI41+'States-Baldwin'!AI41</f>
        <v>0</v>
      </c>
      <c r="AB31" s="84">
        <f>Waipahu!AJ41+Moanalua!AJ41+Waialua!AJ41+Kaiser!AJ41+Kalani!AJ41+'Pearl City'!AJ41+Leilehua!AJ41+Kapolei!AJ41+Mililani!AJ41+Campbell!AJ41+Kahuku!AJ41+'OIA-Campbell'!AJ41+'OIA-Kahuku'!AJ41+'OIA-Kapolei'!AJ41+'States-Kekaulike'!AJ41+'States-Punahou'!AJ41+'States-Kahuku'!AJ41+'States-Baldwin'!AJ41</f>
        <v>0</v>
      </c>
      <c r="AC31" s="84">
        <f>Waipahu!AK41+Moanalua!AK41+Waialua!AK41+Kaiser!AK41+Kalani!AK41+'Pearl City'!AK41+Leilehua!AK41+Kapolei!AK41+Mililani!AK41+Campbell!AK41+Kahuku!AK41+'OIA-Campbell'!AK41+'OIA-Kahuku'!AK41+'OIA-Kapolei'!AK41+'States-Kekaulike'!AK41+'States-Punahou'!AK41+'States-Kahuku'!AK41+'States-Baldwin'!AK41</f>
        <v>0</v>
      </c>
      <c r="AD31" s="84">
        <f>Waipahu!AL41+Moanalua!AL41+Waialua!AL41+Kaiser!AL41+Kalani!AL41+'Pearl City'!AL41+Leilehua!AL41+Kapolei!AL41+Mililani!AL41+Campbell!AL41+Kahuku!AL41+'OIA-Campbell'!AL41+'OIA-Kahuku'!AL41+'OIA-Kapolei'!AL41+'States-Kekaulike'!AL41+'States-Punahou'!AL41+'States-Kahuku'!AL41+'States-Baldwin'!AL41</f>
        <v>0</v>
      </c>
      <c r="AE31" s="84">
        <f>Waipahu!AM41+Moanalua!AM41+Waialua!AM41+Kaiser!AM41+Kalani!AM41+'Pearl City'!AM41+Leilehua!AM41+Kapolei!AM41+Mililani!AM41+Campbell!AM41+Kahuku!AM41+'OIA-Campbell'!AM41+'OIA-Kahuku'!AM41+'OIA-Kapolei'!AM41+'States-Kekaulike'!AM41+'States-Punahou'!AM41+'States-Kahuku'!AM41+'States-Baldwin'!AM41</f>
        <v>0</v>
      </c>
      <c r="AF31" s="84">
        <f>Waipahu!AN41+Moanalua!AN41+Waialua!AN41+Kaiser!AN41+Kalani!AN41+'Pearl City'!AN41+Leilehua!AN41+Kapolei!AN41+Mililani!AN41+Campbell!AN41+Kahuku!AN41+'OIA-Campbell'!AN41+'OIA-Kahuku'!AN41+'OIA-Kapolei'!AN41+'States-Kekaulike'!AN41+'States-Punahou'!AN41+'States-Kahuku'!AN41+'States-Baldwin'!AN41</f>
        <v>0</v>
      </c>
      <c r="AG31" s="84">
        <f>Waipahu!AO41+Moanalua!AO41+Waialua!AO41+Kaiser!AO41+Kalani!AO41+'Pearl City'!AO41+Leilehua!AO41+Kapolei!AO41+Mililani!AO41+Campbell!AO41+Kahuku!AO41+'OIA-Campbell'!AO41+'OIA-Kahuku'!AO41+'OIA-Kapolei'!AO41+'States-Kekaulike'!AO41+'States-Punahou'!AO41+'States-Kahuku'!AO41+'States-Baldwin'!AO41</f>
        <v>0</v>
      </c>
      <c r="AH31" s="84">
        <f>Waipahu!AP41+Moanalua!AP41+Waialua!AP41+Kaiser!AP41+Kalani!AP41+'Pearl City'!AP41+Leilehua!AP41+Kapolei!AP41+Mililani!AP41+Campbell!AP41+Kahuku!AP41+'OIA-Campbell'!AP41+'OIA-Kahuku'!AP41+'OIA-Kapolei'!AP41+'States-Kekaulike'!AP41+'States-Punahou'!AP41+'States-Kahuku'!AP41+'States-Baldwin'!AP41</f>
        <v>0</v>
      </c>
      <c r="AI31" s="84">
        <f>Waipahu!AQ41+Moanalua!AQ41+Waialua!AQ41+Kaiser!AQ41+Kalani!AQ41+'Pearl City'!AQ41+Leilehua!AQ41+Kapolei!AQ41+Mililani!AQ41+Campbell!AQ41+Kahuku!AQ41+'OIA-Campbell'!AQ41+'OIA-Kahuku'!AQ41+'OIA-Kapolei'!AQ41+'States-Kekaulike'!AQ41+'States-Punahou'!AQ41+'States-Kahuku'!AQ41+'States-Baldwin'!AQ41</f>
        <v>0</v>
      </c>
      <c r="AJ31" s="84">
        <f>Waipahu!AR41+Moanalua!AR41+Waialua!AR41+Kaiser!AR41+Kalani!AR41+'Pearl City'!AR41+Leilehua!AR41+Kapolei!AR41+Mililani!AR41+Campbell!AR41+Kahuku!AR41+'OIA-Campbell'!AR41+'OIA-Kahuku'!AR41+'OIA-Kapolei'!AR41+'States-Kekaulike'!AR41+'States-Punahou'!AR41+'States-Kahuku'!AR41+'States-Baldwin'!AR41</f>
        <v>0</v>
      </c>
      <c r="AK31" s="84">
        <f>Waipahu!AS41+Moanalua!AS41+Waialua!AS41+Kaiser!AS41+Kalani!AS41+'Pearl City'!AS41+Leilehua!AS41+Kapolei!AS41+Mililani!AS41+Campbell!AS41+Kahuku!AS41+'OIA-Campbell'!AS41+'OIA-Kahuku'!AS41+'OIA-Kapolei'!AS41+'States-Kekaulike'!AS41+'States-Punahou'!AS41+'States-Kahuku'!AS41+'States-Baldwin'!AS41</f>
        <v>0</v>
      </c>
      <c r="AL31" s="84">
        <f>Waipahu!AT41+Moanalua!AT41+Waialua!AT41+Kaiser!AT41+Kalani!AT41+'Pearl City'!AT41+Leilehua!AT41+Kapolei!AT41+Mililani!AT41+Campbell!AT41+Kahuku!AT41+'OIA-Campbell'!AT41+'OIA-Kahuku'!AT41+'OIA-Kapolei'!AT41+'States-Kekaulike'!AT41+'States-Punahou'!AT41+'States-Kahuku'!AT41+'States-Baldwin'!AT41</f>
        <v>0</v>
      </c>
      <c r="AM31" s="84">
        <f>Waipahu!AU41+Moanalua!AU41+Waialua!AU41+Kaiser!AU41+Kalani!AU41+'Pearl City'!AU41+Leilehua!AU41+Kapolei!AU41+Mililani!AU41+Campbell!AU41+Kahuku!AU41+'OIA-Campbell'!AU41+'OIA-Kahuku'!AU41+'OIA-Kapolei'!AU41+'States-Kekaulike'!AU41+'States-Punahou'!AU41+'States-Kahuku'!AU41+'States-Baldwin'!AU41</f>
        <v>0</v>
      </c>
      <c r="AN31" s="84">
        <f>Waipahu!AV41+Moanalua!AV41+Waialua!AV41+Kaiser!AV41+Kalani!AV41+'Pearl City'!AV41+Leilehua!AV41+Kapolei!AV41+Mililani!AV41+Campbell!AV41+Kahuku!AV41+'OIA-Campbell'!AV41+'OIA-Kahuku'!AV41+'OIA-Kapolei'!AV41+'States-Kekaulike'!AV41+'States-Punahou'!AV41+'States-Kahuku'!AV41+'States-Baldwin'!AV41</f>
        <v>0</v>
      </c>
      <c r="AO31" s="84">
        <f>Waipahu!AW41+Moanalua!AW41+Waialua!AW41+Kaiser!AW41+Kalani!AW41+'Pearl City'!AW41+Leilehua!AW41+Kapolei!AW41+Mililani!AW41+Campbell!AW41+Kahuku!AW41+'OIA-Campbell'!AW41+'OIA-Kahuku'!AW41+'OIA-Kapolei'!AW41+'States-Kekaulike'!AW41+'States-Punahou'!AW41+'States-Kahuku'!AW41+'States-Baldwin'!AW41</f>
        <v>0</v>
      </c>
      <c r="AP31" s="84">
        <f>Waipahu!AX41+Moanalua!AX41+Waialua!AX41+Kaiser!AX41+Kalani!AX41+'Pearl City'!AX41+Leilehua!AX41+Kapolei!AX41+Mililani!AX41+Campbell!AX41+Kahuku!AX41+'OIA-Campbell'!AX41+'OIA-Kahuku'!AX41+'OIA-Kapolei'!AX41+'States-Kekaulike'!AX41+'States-Punahou'!AX41+'States-Kahuku'!AX41+'States-Baldwin'!AX41</f>
        <v>0</v>
      </c>
      <c r="AQ31" s="85" t="str">
        <f t="shared" si="0"/>
        <v/>
      </c>
      <c r="AR31" s="84">
        <f>Waipahu!AZ41+Moanalua!AZ41+Waialua!AZ41+Kaiser!AZ41+Kalani!AZ41+'Pearl City'!AZ41+Leilehua!AZ41+Kapolei!AZ41+Mililani!AZ41+Campbell!AZ41+Kahuku!AZ41+'OIA-Campbell'!AZ41+'OIA-Kahuku'!AZ41+'OIA-Kapolei'!AZ41+'States-Kekaulike'!AZ41+'States-Punahou'!AZ41+'States-Kahuku'!AZ41+'States-Baldwin'!AZ41</f>
        <v>0</v>
      </c>
      <c r="AS31" s="86">
        <v>26</v>
      </c>
    </row>
    <row r="32" spans="1:45">
      <c r="A32" s="83">
        <v>27</v>
      </c>
      <c r="B32" s="84">
        <f>Waipahu!J42+Moanalua!J42+Waialua!J42+Kaiser!J42+Kalani!J42+'Pearl City'!J42+Leilehua!J42+Kapolei!J42+Mililani!J42+Campbell!J42+Kahuku!J42+'OIA-Campbell'!J42+'OIA-Kahuku'!J42+'OIA-Kapolei'!J42+'States-Kekaulike'!J42+'States-Punahou'!J42+'States-Kahuku'!J42+'States-Baldwin'!J42</f>
        <v>0</v>
      </c>
      <c r="C32" s="84">
        <f>Waipahu!K42+Moanalua!K42+Waialua!K42+Kaiser!K42+Kalani!K42+'Pearl City'!K42+Leilehua!K42+Kapolei!K42+Mililani!K42+Campbell!K42+Kahuku!K42+'OIA-Campbell'!K42+'OIA-Kahuku'!K42+'OIA-Kapolei'!K42+'States-Kekaulike'!K42+'States-Punahou'!K42+'States-Kahuku'!K42+'States-Baldwin'!K42</f>
        <v>0</v>
      </c>
      <c r="D32" s="84">
        <f>Waipahu!L42+Moanalua!L42+Waialua!L42+Kaiser!L42+Kalani!L42+'Pearl City'!L42+Leilehua!L42+Kapolei!L42+Mililani!L42+Campbell!L42+Kahuku!L42+'OIA-Campbell'!L42+'OIA-Kahuku'!L42+'OIA-Kapolei'!L42+'States-Kekaulike'!L42+'States-Punahou'!L42+'States-Kahuku'!L42+'States-Baldwin'!L42</f>
        <v>0</v>
      </c>
      <c r="E32" s="84">
        <f>Waipahu!M42+Moanalua!M42+Waialua!M42+Kaiser!M42+Kalani!M42+'Pearl City'!M42+Leilehua!M42+Kapolei!M42+Mililani!M42+Campbell!M42+Kahuku!M42+'OIA-Campbell'!M42+'OIA-Kahuku'!M42+'OIA-Kapolei'!M42+'States-Kekaulike'!M42+'States-Punahou'!M42+'States-Kahuku'!M42+'States-Baldwin'!M42</f>
        <v>0</v>
      </c>
      <c r="F32" s="84">
        <f>Waipahu!N42+Moanalua!N42+Waialua!N42+Kaiser!N42+Kalani!N42+'Pearl City'!N42+Leilehua!N42+Kapolei!N42+Mililani!N42+Campbell!N42+Kahuku!N42+'OIA-Campbell'!N42+'OIA-Kahuku'!N42+'OIA-Kapolei'!N42+'States-Kekaulike'!N42+'States-Punahou'!N42+'States-Kahuku'!N42+'States-Baldwin'!N42</f>
        <v>0</v>
      </c>
      <c r="G32" s="84">
        <f>Waipahu!O42+Moanalua!O42+Waialua!O42+Kaiser!O42+Kalani!O42+'Pearl City'!O42+Leilehua!O42+Kapolei!O42+Mililani!O42+Campbell!O42+Kahuku!O42+'OIA-Campbell'!O42+'OIA-Kahuku'!O42+'OIA-Kapolei'!O42+'States-Kekaulike'!O42+'States-Punahou'!O42+'States-Kahuku'!O42+'States-Baldwin'!O42</f>
        <v>0</v>
      </c>
      <c r="H32" s="84">
        <f>Waipahu!P42+Moanalua!P42+Waialua!P42+Kaiser!P42+Kalani!P42+'Pearl City'!P42+Leilehua!P42+Kapolei!P42+Mililani!P42+Campbell!P42+Kahuku!P42+'OIA-Campbell'!P42+'OIA-Kahuku'!P42+'OIA-Kapolei'!P42+'States-Kekaulike'!P42+'States-Punahou'!P42+'States-Kahuku'!P42+'States-Baldwin'!P42</f>
        <v>0</v>
      </c>
      <c r="I32" s="84">
        <f>Waipahu!Q42+Moanalua!Q42+Waialua!Q42+Kaiser!Q42+Kalani!Q42+'Pearl City'!Q42+Leilehua!Q42+Kapolei!Q42+Mililani!Q42+Campbell!Q42+Kahuku!Q42+'OIA-Campbell'!Q42+'OIA-Kahuku'!Q42+'OIA-Kapolei'!Q42+'States-Kekaulike'!Q42+'States-Punahou'!Q42+'States-Kahuku'!Q42+'States-Baldwin'!Q42</f>
        <v>0</v>
      </c>
      <c r="J32" s="84">
        <f>Waipahu!R42+Moanalua!R42+Waialua!R42+Kaiser!R42+Kalani!R42+'Pearl City'!R42+Leilehua!R42+Kapolei!R42+Mililani!R42+Campbell!R42+Kahuku!R42+'OIA-Campbell'!R42+'OIA-Kahuku'!R42+'OIA-Kapolei'!R42+'States-Kekaulike'!R42+'States-Punahou'!R42+'States-Kahuku'!R42+'States-Baldwin'!R42</f>
        <v>0</v>
      </c>
      <c r="K32" s="84">
        <f>Waipahu!S42+Moanalua!S42+Waialua!S42+Kaiser!S42+Kalani!S42+'Pearl City'!S42+Leilehua!S42+Kapolei!S42+Mililani!S42+Campbell!S42+Kahuku!S42+'OIA-Campbell'!S42+'OIA-Kahuku'!S42+'OIA-Kapolei'!S42+'States-Kekaulike'!S42+'States-Punahou'!S42+'States-Kahuku'!S42+'States-Baldwin'!S42</f>
        <v>0</v>
      </c>
      <c r="L32" s="84">
        <f>Waipahu!T42+Moanalua!T42+Waialua!T42+Kaiser!T42+Kalani!T42+'Pearl City'!T42+Leilehua!T42+Kapolei!T42+Mililani!T42+Campbell!T42+Kahuku!T42+'OIA-Campbell'!T42+'OIA-Kahuku'!T42+'OIA-Kapolei'!T42+'States-Kekaulike'!T42+'States-Punahou'!T42+'States-Kahuku'!T42+'States-Baldwin'!T42</f>
        <v>0</v>
      </c>
      <c r="M32" s="84">
        <f>Waipahu!U42+Moanalua!U42+Waialua!U42+Kaiser!U42+Kalani!U42+'Pearl City'!U42+Leilehua!U42+Kapolei!U42+Mililani!U42+Campbell!U42+Kahuku!U42+'OIA-Campbell'!U42+'OIA-Kahuku'!U42+'OIA-Kapolei'!U42+'States-Kekaulike'!U42+'States-Punahou'!U42+'States-Kahuku'!U42+'States-Baldwin'!U42</f>
        <v>0</v>
      </c>
      <c r="N32" s="84">
        <f>Waipahu!V42+Moanalua!V42+Waialua!V42+Kaiser!V42+Kalani!V42+'Pearl City'!V42+Leilehua!V42+Kapolei!V42+Mililani!V42+Campbell!V42+Kahuku!V42+'OIA-Campbell'!V42+'OIA-Kahuku'!V42+'OIA-Kapolei'!V42+'States-Kekaulike'!V42+'States-Punahou'!V42+'States-Kahuku'!V42+'States-Baldwin'!V42</f>
        <v>0</v>
      </c>
      <c r="O32" s="84">
        <f>Waipahu!W42+Moanalua!W42+Waialua!W42+Kaiser!W42+Kalani!W42+'Pearl City'!W42+Leilehua!W42+Kapolei!W42+Mililani!W42+Campbell!W42+Kahuku!W42+'OIA-Campbell'!W42+'OIA-Kahuku'!W42+'OIA-Kapolei'!W42+'States-Kekaulike'!W42+'States-Punahou'!W42+'States-Kahuku'!W42+'States-Baldwin'!W42</f>
        <v>0</v>
      </c>
      <c r="P32" s="84">
        <f>Waipahu!X42+Moanalua!X42+Waialua!X42+Kaiser!X42+Kalani!X42+'Pearl City'!X42+Leilehua!X42+Kapolei!X42+Mililani!X42+Campbell!X42+Kahuku!X42+'OIA-Campbell'!X42+'OIA-Kahuku'!X42+'OIA-Kapolei'!X42+'States-Kekaulike'!X42+'States-Punahou'!X42+'States-Kahuku'!X42+'States-Baldwin'!X42</f>
        <v>0</v>
      </c>
      <c r="Q32" s="84">
        <f>Waipahu!Y42+Moanalua!Y42+Waialua!Y42+Kaiser!Y42+Kalani!Y42+'Pearl City'!Y42+Leilehua!Y42+Kapolei!Y42+Mililani!Y42+Campbell!Y42+Kahuku!Y42+'OIA-Campbell'!Y42+'OIA-Kahuku'!Y42+'OIA-Kapolei'!Y42+'States-Kekaulike'!Y42+'States-Punahou'!Y42+'States-Kahuku'!Y42+'States-Baldwin'!Y42</f>
        <v>0</v>
      </c>
      <c r="R32" s="84">
        <f>Waipahu!Z42+Moanalua!Z42+Waialua!Z42+Kaiser!Z42+Kalani!Z42+'Pearl City'!Z42+Leilehua!Z42+Kapolei!Z42+Mililani!Z42+Campbell!Z42+Kahuku!Z42+'OIA-Campbell'!Z42+'OIA-Kahuku'!Z42+'OIA-Kapolei'!Z42+'States-Kekaulike'!Z42+'States-Punahou'!Z42+'States-Kahuku'!Z42+'States-Baldwin'!Z42</f>
        <v>0</v>
      </c>
      <c r="S32" s="84">
        <f>Waipahu!AA42+Moanalua!AA42+Waialua!AA42+Kaiser!AA42+Kalani!AA42+'Pearl City'!AA42+Leilehua!AA42+Kapolei!AA42+Mililani!AA42+Campbell!AA42+Kahuku!AA42+'OIA-Campbell'!AA42+'OIA-Kahuku'!AA42+'OIA-Kapolei'!AA42+'States-Kekaulike'!AA42+'States-Punahou'!AA42+'States-Kahuku'!AA42+'States-Baldwin'!AA42</f>
        <v>0</v>
      </c>
      <c r="T32" s="84">
        <f>Waipahu!AB42+Moanalua!AB42+Waialua!AB42+Kaiser!AB42+Kalani!AB42+'Pearl City'!AB42+Leilehua!AB42+Kapolei!AB42+Mililani!AB42+Campbell!AB42+Kahuku!AB42+'OIA-Campbell'!AB42+'OIA-Kahuku'!AB42+'OIA-Kapolei'!AB42+'States-Kekaulike'!AB42+'States-Punahou'!AB42+'States-Kahuku'!AB42+'States-Baldwin'!AB42</f>
        <v>0</v>
      </c>
      <c r="U32" s="84">
        <f>Waipahu!AC42+Moanalua!AC42+Waialua!AC42+Kaiser!AC42+Kalani!AC42+'Pearl City'!AC42+Leilehua!AC42+Kapolei!AC42+Mililani!AC42+Campbell!AC42+Kahuku!AC42+'OIA-Campbell'!AC42+'OIA-Kahuku'!AC42+'OIA-Kapolei'!AC42+'States-Kekaulike'!AC42+'States-Punahou'!AC42+'States-Kahuku'!AC42+'States-Baldwin'!AC42</f>
        <v>0</v>
      </c>
      <c r="V32" s="84">
        <f>Waipahu!AD42+Moanalua!AD42+Waialua!AD42+Kaiser!AD42+Kalani!AD42+'Pearl City'!AD42+Leilehua!AD42+Kapolei!AD42+Mililani!AD42+Campbell!AD42+Kahuku!AD42+'OIA-Campbell'!AD42+'OIA-Kahuku'!AD42+'OIA-Kapolei'!AD42+'States-Kekaulike'!AD42+'States-Punahou'!AD42+'States-Kahuku'!AD42+'States-Baldwin'!AD42</f>
        <v>0</v>
      </c>
      <c r="W32" s="84">
        <f>Waipahu!AE42+Moanalua!AE42+Waialua!AE42+Kaiser!AE42+Kalani!AE42+'Pearl City'!AE42+Leilehua!AE42+Kapolei!AE42+Mililani!AE42+Campbell!AE42+Kahuku!AE42+'OIA-Campbell'!AE42+'OIA-Kahuku'!AE42+'OIA-Kapolei'!AE42+'States-Kekaulike'!AE42+'States-Punahou'!AE42+'States-Kahuku'!AE42+'States-Baldwin'!AE42</f>
        <v>0</v>
      </c>
      <c r="X32" s="84">
        <f>Waipahu!AF42+Moanalua!AF42+Waialua!AF42+Kaiser!AF42+Kalani!AF42+'Pearl City'!AF42+Leilehua!AF42+Kapolei!AF42+Mililani!AF42+Campbell!AF42+Kahuku!AF42+'OIA-Campbell'!AF42+'OIA-Kahuku'!AF42+'OIA-Kapolei'!AF42+'States-Kekaulike'!AF42+'States-Punahou'!AF42+'States-Kahuku'!AF42+'States-Baldwin'!AF42</f>
        <v>0</v>
      </c>
      <c r="Y32" s="84">
        <f>Waipahu!AG42+Moanalua!AG42+Waialua!AG42+Kaiser!AG42+Kalani!AG42+'Pearl City'!AG42+Leilehua!AG42+Kapolei!AG42+Mililani!AG42+Campbell!AG42+Kahuku!AG42+'OIA-Campbell'!AG42+'OIA-Kahuku'!AG42+'OIA-Kapolei'!AG42+'States-Kekaulike'!AG42+'States-Punahou'!AG42+'States-Kahuku'!AG42+'States-Baldwin'!AG42</f>
        <v>0</v>
      </c>
      <c r="Z32" s="84">
        <f>Waipahu!AH42+Moanalua!AH42+Waialua!AH42+Kaiser!AH42+Kalani!AH42+'Pearl City'!AH42+Leilehua!AH42+Kapolei!AH42+Mililani!AH42+Campbell!AH42+Kahuku!AH42+'OIA-Campbell'!AH42+'OIA-Kahuku'!AH42+'OIA-Kapolei'!AH42+'States-Kekaulike'!AH42+'States-Punahou'!AH42+'States-Kahuku'!AH42+'States-Baldwin'!AH42</f>
        <v>0</v>
      </c>
      <c r="AA32" s="84">
        <f>Waipahu!AI42+Moanalua!AI42+Waialua!AI42+Kaiser!AI42+Kalani!AI42+'Pearl City'!AI42+Leilehua!AI42+Kapolei!AI42+Mililani!AI42+Campbell!AI42+Kahuku!AI42+'OIA-Campbell'!AI42+'OIA-Kahuku'!AI42+'OIA-Kapolei'!AI42+'States-Kekaulike'!AI42+'States-Punahou'!AI42+'States-Kahuku'!AI42+'States-Baldwin'!AI42</f>
        <v>0</v>
      </c>
      <c r="AB32" s="84">
        <f>Waipahu!AJ42+Moanalua!AJ42+Waialua!AJ42+Kaiser!AJ42+Kalani!AJ42+'Pearl City'!AJ42+Leilehua!AJ42+Kapolei!AJ42+Mililani!AJ42+Campbell!AJ42+Kahuku!AJ42+'OIA-Campbell'!AJ42+'OIA-Kahuku'!AJ42+'OIA-Kapolei'!AJ42+'States-Kekaulike'!AJ42+'States-Punahou'!AJ42+'States-Kahuku'!AJ42+'States-Baldwin'!AJ42</f>
        <v>0</v>
      </c>
      <c r="AC32" s="84">
        <f>Waipahu!AK42+Moanalua!AK42+Waialua!AK42+Kaiser!AK42+Kalani!AK42+'Pearl City'!AK42+Leilehua!AK42+Kapolei!AK42+Mililani!AK42+Campbell!AK42+Kahuku!AK42+'OIA-Campbell'!AK42+'OIA-Kahuku'!AK42+'OIA-Kapolei'!AK42+'States-Kekaulike'!AK42+'States-Punahou'!AK42+'States-Kahuku'!AK42+'States-Baldwin'!AK42</f>
        <v>0</v>
      </c>
      <c r="AD32" s="84">
        <f>Waipahu!AL42+Moanalua!AL42+Waialua!AL42+Kaiser!AL42+Kalani!AL42+'Pearl City'!AL42+Leilehua!AL42+Kapolei!AL42+Mililani!AL42+Campbell!AL42+Kahuku!AL42+'OIA-Campbell'!AL42+'OIA-Kahuku'!AL42+'OIA-Kapolei'!AL42+'States-Kekaulike'!AL42+'States-Punahou'!AL42+'States-Kahuku'!AL42+'States-Baldwin'!AL42</f>
        <v>0</v>
      </c>
      <c r="AE32" s="84">
        <f>Waipahu!AM42+Moanalua!AM42+Waialua!AM42+Kaiser!AM42+Kalani!AM42+'Pearl City'!AM42+Leilehua!AM42+Kapolei!AM42+Mililani!AM42+Campbell!AM42+Kahuku!AM42+'OIA-Campbell'!AM42+'OIA-Kahuku'!AM42+'OIA-Kapolei'!AM42+'States-Kekaulike'!AM42+'States-Punahou'!AM42+'States-Kahuku'!AM42+'States-Baldwin'!AM42</f>
        <v>0</v>
      </c>
      <c r="AF32" s="84">
        <f>Waipahu!AN42+Moanalua!AN42+Waialua!AN42+Kaiser!AN42+Kalani!AN42+'Pearl City'!AN42+Leilehua!AN42+Kapolei!AN42+Mililani!AN42+Campbell!AN42+Kahuku!AN42+'OIA-Campbell'!AN42+'OIA-Kahuku'!AN42+'OIA-Kapolei'!AN42+'States-Kekaulike'!AN42+'States-Punahou'!AN42+'States-Kahuku'!AN42+'States-Baldwin'!AN42</f>
        <v>0</v>
      </c>
      <c r="AG32" s="84">
        <f>Waipahu!AO42+Moanalua!AO42+Waialua!AO42+Kaiser!AO42+Kalani!AO42+'Pearl City'!AO42+Leilehua!AO42+Kapolei!AO42+Mililani!AO42+Campbell!AO42+Kahuku!AO42+'OIA-Campbell'!AO42+'OIA-Kahuku'!AO42+'OIA-Kapolei'!AO42+'States-Kekaulike'!AO42+'States-Punahou'!AO42+'States-Kahuku'!AO42+'States-Baldwin'!AO42</f>
        <v>0</v>
      </c>
      <c r="AH32" s="84">
        <f>Waipahu!AP42+Moanalua!AP42+Waialua!AP42+Kaiser!AP42+Kalani!AP42+'Pearl City'!AP42+Leilehua!AP42+Kapolei!AP42+Mililani!AP42+Campbell!AP42+Kahuku!AP42+'OIA-Campbell'!AP42+'OIA-Kahuku'!AP42+'OIA-Kapolei'!AP42+'States-Kekaulike'!AP42+'States-Punahou'!AP42+'States-Kahuku'!AP42+'States-Baldwin'!AP42</f>
        <v>0</v>
      </c>
      <c r="AI32" s="84">
        <f>Waipahu!AQ42+Moanalua!AQ42+Waialua!AQ42+Kaiser!AQ42+Kalani!AQ42+'Pearl City'!AQ42+Leilehua!AQ42+Kapolei!AQ42+Mililani!AQ42+Campbell!AQ42+Kahuku!AQ42+'OIA-Campbell'!AQ42+'OIA-Kahuku'!AQ42+'OIA-Kapolei'!AQ42+'States-Kekaulike'!AQ42+'States-Punahou'!AQ42+'States-Kahuku'!AQ42+'States-Baldwin'!AQ42</f>
        <v>0</v>
      </c>
      <c r="AJ32" s="84">
        <f>Waipahu!AR42+Moanalua!AR42+Waialua!AR42+Kaiser!AR42+Kalani!AR42+'Pearl City'!AR42+Leilehua!AR42+Kapolei!AR42+Mililani!AR42+Campbell!AR42+Kahuku!AR42+'OIA-Campbell'!AR42+'OIA-Kahuku'!AR42+'OIA-Kapolei'!AR42+'States-Kekaulike'!AR42+'States-Punahou'!AR42+'States-Kahuku'!AR42+'States-Baldwin'!AR42</f>
        <v>0</v>
      </c>
      <c r="AK32" s="84">
        <f>Waipahu!AS42+Moanalua!AS42+Waialua!AS42+Kaiser!AS42+Kalani!AS42+'Pearl City'!AS42+Leilehua!AS42+Kapolei!AS42+Mililani!AS42+Campbell!AS42+Kahuku!AS42+'OIA-Campbell'!AS42+'OIA-Kahuku'!AS42+'OIA-Kapolei'!AS42+'States-Kekaulike'!AS42+'States-Punahou'!AS42+'States-Kahuku'!AS42+'States-Baldwin'!AS42</f>
        <v>0</v>
      </c>
      <c r="AL32" s="84">
        <f>Waipahu!AT42+Moanalua!AT42+Waialua!AT42+Kaiser!AT42+Kalani!AT42+'Pearl City'!AT42+Leilehua!AT42+Kapolei!AT42+Mililani!AT42+Campbell!AT42+Kahuku!AT42+'OIA-Campbell'!AT42+'OIA-Kahuku'!AT42+'OIA-Kapolei'!AT42+'States-Kekaulike'!AT42+'States-Punahou'!AT42+'States-Kahuku'!AT42+'States-Baldwin'!AT42</f>
        <v>0</v>
      </c>
      <c r="AM32" s="84">
        <f>Waipahu!AU42+Moanalua!AU42+Waialua!AU42+Kaiser!AU42+Kalani!AU42+'Pearl City'!AU42+Leilehua!AU42+Kapolei!AU42+Mililani!AU42+Campbell!AU42+Kahuku!AU42+'OIA-Campbell'!AU42+'OIA-Kahuku'!AU42+'OIA-Kapolei'!AU42+'States-Kekaulike'!AU42+'States-Punahou'!AU42+'States-Kahuku'!AU42+'States-Baldwin'!AU42</f>
        <v>0</v>
      </c>
      <c r="AN32" s="84">
        <f>Waipahu!AV42+Moanalua!AV42+Waialua!AV42+Kaiser!AV42+Kalani!AV42+'Pearl City'!AV42+Leilehua!AV42+Kapolei!AV42+Mililani!AV42+Campbell!AV42+Kahuku!AV42+'OIA-Campbell'!AV42+'OIA-Kahuku'!AV42+'OIA-Kapolei'!AV42+'States-Kekaulike'!AV42+'States-Punahou'!AV42+'States-Kahuku'!AV42+'States-Baldwin'!AV42</f>
        <v>0</v>
      </c>
      <c r="AO32" s="84">
        <f>Waipahu!AW42+Moanalua!AW42+Waialua!AW42+Kaiser!AW42+Kalani!AW42+'Pearl City'!AW42+Leilehua!AW42+Kapolei!AW42+Mililani!AW42+Campbell!AW42+Kahuku!AW42+'OIA-Campbell'!AW42+'OIA-Kahuku'!AW42+'OIA-Kapolei'!AW42+'States-Kekaulike'!AW42+'States-Punahou'!AW42+'States-Kahuku'!AW42+'States-Baldwin'!AW42</f>
        <v>0</v>
      </c>
      <c r="AP32" s="84">
        <f>Waipahu!AX42+Moanalua!AX42+Waialua!AX42+Kaiser!AX42+Kalani!AX42+'Pearl City'!AX42+Leilehua!AX42+Kapolei!AX42+Mililani!AX42+Campbell!AX42+Kahuku!AX42+'OIA-Campbell'!AX42+'OIA-Kahuku'!AX42+'OIA-Kapolei'!AX42+'States-Kekaulike'!AX42+'States-Punahou'!AX42+'States-Kahuku'!AX42+'States-Baldwin'!AX42</f>
        <v>0</v>
      </c>
      <c r="AQ32" s="85" t="str">
        <f t="shared" si="0"/>
        <v/>
      </c>
      <c r="AR32" s="84">
        <f>Waipahu!AZ42+Moanalua!AZ42+Waialua!AZ42+Kaiser!AZ42+Kalani!AZ42+'Pearl City'!AZ42+Leilehua!AZ42+Kapolei!AZ42+Mililani!AZ42+Campbell!AZ42+Kahuku!AZ42+'OIA-Campbell'!AZ42+'OIA-Kahuku'!AZ42+'OIA-Kapolei'!AZ42+'States-Kekaulike'!AZ42+'States-Punahou'!AZ42+'States-Kahuku'!AZ42+'States-Baldwin'!AZ42</f>
        <v>0</v>
      </c>
      <c r="AS32" s="86">
        <v>27</v>
      </c>
    </row>
    <row r="33" spans="1:45">
      <c r="A33" s="83">
        <v>28</v>
      </c>
      <c r="B33" s="84">
        <f>Waipahu!J43+Moanalua!J43+Waialua!J43+Kaiser!J43+Kalani!J43+'Pearl City'!J43+Leilehua!J43+Kapolei!J43+Mililani!J43+Campbell!J43+Kahuku!J43+'OIA-Campbell'!J43+'OIA-Kahuku'!J43+'OIA-Kapolei'!J43+'States-Kekaulike'!J43+'States-Punahou'!J43+'States-Kahuku'!J43+'States-Baldwin'!J43</f>
        <v>0</v>
      </c>
      <c r="C33" s="84">
        <f>Waipahu!K43+Moanalua!K43+Waialua!K43+Kaiser!K43+Kalani!K43+'Pearl City'!K43+Leilehua!K43+Kapolei!K43+Mililani!K43+Campbell!K43+Kahuku!K43+'OIA-Campbell'!K43+'OIA-Kahuku'!K43+'OIA-Kapolei'!K43+'States-Kekaulike'!K43+'States-Punahou'!K43+'States-Kahuku'!K43+'States-Baldwin'!K43</f>
        <v>0</v>
      </c>
      <c r="D33" s="84">
        <f>Waipahu!L43+Moanalua!L43+Waialua!L43+Kaiser!L43+Kalani!L43+'Pearl City'!L43+Leilehua!L43+Kapolei!L43+Mililani!L43+Campbell!L43+Kahuku!L43+'OIA-Campbell'!L43+'OIA-Kahuku'!L43+'OIA-Kapolei'!L43+'States-Kekaulike'!L43+'States-Punahou'!L43+'States-Kahuku'!L43+'States-Baldwin'!L43</f>
        <v>0</v>
      </c>
      <c r="E33" s="84">
        <f>Waipahu!M43+Moanalua!M43+Waialua!M43+Kaiser!M43+Kalani!M43+'Pearl City'!M43+Leilehua!M43+Kapolei!M43+Mililani!M43+Campbell!M43+Kahuku!M43+'OIA-Campbell'!M43+'OIA-Kahuku'!M43+'OIA-Kapolei'!M43+'States-Kekaulike'!M43+'States-Punahou'!M43+'States-Kahuku'!M43+'States-Baldwin'!M43</f>
        <v>0</v>
      </c>
      <c r="F33" s="84">
        <f>Waipahu!N43+Moanalua!N43+Waialua!N43+Kaiser!N43+Kalani!N43+'Pearl City'!N43+Leilehua!N43+Kapolei!N43+Mililani!N43+Campbell!N43+Kahuku!N43+'OIA-Campbell'!N43+'OIA-Kahuku'!N43+'OIA-Kapolei'!N43+'States-Kekaulike'!N43+'States-Punahou'!N43+'States-Kahuku'!N43+'States-Baldwin'!N43</f>
        <v>0</v>
      </c>
      <c r="G33" s="84">
        <f>Waipahu!O43+Moanalua!O43+Waialua!O43+Kaiser!O43+Kalani!O43+'Pearl City'!O43+Leilehua!O43+Kapolei!O43+Mililani!O43+Campbell!O43+Kahuku!O43+'OIA-Campbell'!O43+'OIA-Kahuku'!O43+'OIA-Kapolei'!O43+'States-Kekaulike'!O43+'States-Punahou'!O43+'States-Kahuku'!O43+'States-Baldwin'!O43</f>
        <v>0</v>
      </c>
      <c r="H33" s="84">
        <f>Waipahu!P43+Moanalua!P43+Waialua!P43+Kaiser!P43+Kalani!P43+'Pearl City'!P43+Leilehua!P43+Kapolei!P43+Mililani!P43+Campbell!P43+Kahuku!P43+'OIA-Campbell'!P43+'OIA-Kahuku'!P43+'OIA-Kapolei'!P43+'States-Kekaulike'!P43+'States-Punahou'!P43+'States-Kahuku'!P43+'States-Baldwin'!P43</f>
        <v>0</v>
      </c>
      <c r="I33" s="84">
        <f>Waipahu!Q43+Moanalua!Q43+Waialua!Q43+Kaiser!Q43+Kalani!Q43+'Pearl City'!Q43+Leilehua!Q43+Kapolei!Q43+Mililani!Q43+Campbell!Q43+Kahuku!Q43+'OIA-Campbell'!Q43+'OIA-Kahuku'!Q43+'OIA-Kapolei'!Q43+'States-Kekaulike'!Q43+'States-Punahou'!Q43+'States-Kahuku'!Q43+'States-Baldwin'!Q43</f>
        <v>0</v>
      </c>
      <c r="J33" s="84">
        <f>Waipahu!R43+Moanalua!R43+Waialua!R43+Kaiser!R43+Kalani!R43+'Pearl City'!R43+Leilehua!R43+Kapolei!R43+Mililani!R43+Campbell!R43+Kahuku!R43+'OIA-Campbell'!R43+'OIA-Kahuku'!R43+'OIA-Kapolei'!R43+'States-Kekaulike'!R43+'States-Punahou'!R43+'States-Kahuku'!R43+'States-Baldwin'!R43</f>
        <v>0</v>
      </c>
      <c r="K33" s="84">
        <f>Waipahu!S43+Moanalua!S43+Waialua!S43+Kaiser!S43+Kalani!S43+'Pearl City'!S43+Leilehua!S43+Kapolei!S43+Mililani!S43+Campbell!S43+Kahuku!S43+'OIA-Campbell'!S43+'OIA-Kahuku'!S43+'OIA-Kapolei'!S43+'States-Kekaulike'!S43+'States-Punahou'!S43+'States-Kahuku'!S43+'States-Baldwin'!S43</f>
        <v>0</v>
      </c>
      <c r="L33" s="84">
        <f>Waipahu!T43+Moanalua!T43+Waialua!T43+Kaiser!T43+Kalani!T43+'Pearl City'!T43+Leilehua!T43+Kapolei!T43+Mililani!T43+Campbell!T43+Kahuku!T43+'OIA-Campbell'!T43+'OIA-Kahuku'!T43+'OIA-Kapolei'!T43+'States-Kekaulike'!T43+'States-Punahou'!T43+'States-Kahuku'!T43+'States-Baldwin'!T43</f>
        <v>0</v>
      </c>
      <c r="M33" s="84">
        <f>Waipahu!U43+Moanalua!U43+Waialua!U43+Kaiser!U43+Kalani!U43+'Pearl City'!U43+Leilehua!U43+Kapolei!U43+Mililani!U43+Campbell!U43+Kahuku!U43+'OIA-Campbell'!U43+'OIA-Kahuku'!U43+'OIA-Kapolei'!U43+'States-Kekaulike'!U43+'States-Punahou'!U43+'States-Kahuku'!U43+'States-Baldwin'!U43</f>
        <v>0</v>
      </c>
      <c r="N33" s="84">
        <f>Waipahu!V43+Moanalua!V43+Waialua!V43+Kaiser!V43+Kalani!V43+'Pearl City'!V43+Leilehua!V43+Kapolei!V43+Mililani!V43+Campbell!V43+Kahuku!V43+'OIA-Campbell'!V43+'OIA-Kahuku'!V43+'OIA-Kapolei'!V43+'States-Kekaulike'!V43+'States-Punahou'!V43+'States-Kahuku'!V43+'States-Baldwin'!V43</f>
        <v>0</v>
      </c>
      <c r="O33" s="84">
        <f>Waipahu!W43+Moanalua!W43+Waialua!W43+Kaiser!W43+Kalani!W43+'Pearl City'!W43+Leilehua!W43+Kapolei!W43+Mililani!W43+Campbell!W43+Kahuku!W43+'OIA-Campbell'!W43+'OIA-Kahuku'!W43+'OIA-Kapolei'!W43+'States-Kekaulike'!W43+'States-Punahou'!W43+'States-Kahuku'!W43+'States-Baldwin'!W43</f>
        <v>0</v>
      </c>
      <c r="P33" s="84">
        <f>Waipahu!X43+Moanalua!X43+Waialua!X43+Kaiser!X43+Kalani!X43+'Pearl City'!X43+Leilehua!X43+Kapolei!X43+Mililani!X43+Campbell!X43+Kahuku!X43+'OIA-Campbell'!X43+'OIA-Kahuku'!X43+'OIA-Kapolei'!X43+'States-Kekaulike'!X43+'States-Punahou'!X43+'States-Kahuku'!X43+'States-Baldwin'!X43</f>
        <v>0</v>
      </c>
      <c r="Q33" s="84">
        <f>Waipahu!Y43+Moanalua!Y43+Waialua!Y43+Kaiser!Y43+Kalani!Y43+'Pearl City'!Y43+Leilehua!Y43+Kapolei!Y43+Mililani!Y43+Campbell!Y43+Kahuku!Y43+'OIA-Campbell'!Y43+'OIA-Kahuku'!Y43+'OIA-Kapolei'!Y43+'States-Kekaulike'!Y43+'States-Punahou'!Y43+'States-Kahuku'!Y43+'States-Baldwin'!Y43</f>
        <v>0</v>
      </c>
      <c r="R33" s="84">
        <f>Waipahu!Z43+Moanalua!Z43+Waialua!Z43+Kaiser!Z43+Kalani!Z43+'Pearl City'!Z43+Leilehua!Z43+Kapolei!Z43+Mililani!Z43+Campbell!Z43+Kahuku!Z43+'OIA-Campbell'!Z43+'OIA-Kahuku'!Z43+'OIA-Kapolei'!Z43+'States-Kekaulike'!Z43+'States-Punahou'!Z43+'States-Kahuku'!Z43+'States-Baldwin'!Z43</f>
        <v>0</v>
      </c>
      <c r="S33" s="84">
        <f>Waipahu!AA43+Moanalua!AA43+Waialua!AA43+Kaiser!AA43+Kalani!AA43+'Pearl City'!AA43+Leilehua!AA43+Kapolei!AA43+Mililani!AA43+Campbell!AA43+Kahuku!AA43+'OIA-Campbell'!AA43+'OIA-Kahuku'!AA43+'OIA-Kapolei'!AA43+'States-Kekaulike'!AA43+'States-Punahou'!AA43+'States-Kahuku'!AA43+'States-Baldwin'!AA43</f>
        <v>0</v>
      </c>
      <c r="T33" s="84">
        <f>Waipahu!AB43+Moanalua!AB43+Waialua!AB43+Kaiser!AB43+Kalani!AB43+'Pearl City'!AB43+Leilehua!AB43+Kapolei!AB43+Mililani!AB43+Campbell!AB43+Kahuku!AB43+'OIA-Campbell'!AB43+'OIA-Kahuku'!AB43+'OIA-Kapolei'!AB43+'States-Kekaulike'!AB43+'States-Punahou'!AB43+'States-Kahuku'!AB43+'States-Baldwin'!AB43</f>
        <v>0</v>
      </c>
      <c r="U33" s="84">
        <f>Waipahu!AC43+Moanalua!AC43+Waialua!AC43+Kaiser!AC43+Kalani!AC43+'Pearl City'!AC43+Leilehua!AC43+Kapolei!AC43+Mililani!AC43+Campbell!AC43+Kahuku!AC43+'OIA-Campbell'!AC43+'OIA-Kahuku'!AC43+'OIA-Kapolei'!AC43+'States-Kekaulike'!AC43+'States-Punahou'!AC43+'States-Kahuku'!AC43+'States-Baldwin'!AC43</f>
        <v>0</v>
      </c>
      <c r="V33" s="84">
        <f>Waipahu!AD43+Moanalua!AD43+Waialua!AD43+Kaiser!AD43+Kalani!AD43+'Pearl City'!AD43+Leilehua!AD43+Kapolei!AD43+Mililani!AD43+Campbell!AD43+Kahuku!AD43+'OIA-Campbell'!AD43+'OIA-Kahuku'!AD43+'OIA-Kapolei'!AD43+'States-Kekaulike'!AD43+'States-Punahou'!AD43+'States-Kahuku'!AD43+'States-Baldwin'!AD43</f>
        <v>0</v>
      </c>
      <c r="W33" s="84">
        <f>Waipahu!AE43+Moanalua!AE43+Waialua!AE43+Kaiser!AE43+Kalani!AE43+'Pearl City'!AE43+Leilehua!AE43+Kapolei!AE43+Mililani!AE43+Campbell!AE43+Kahuku!AE43+'OIA-Campbell'!AE43+'OIA-Kahuku'!AE43+'OIA-Kapolei'!AE43+'States-Kekaulike'!AE43+'States-Punahou'!AE43+'States-Kahuku'!AE43+'States-Baldwin'!AE43</f>
        <v>0</v>
      </c>
      <c r="X33" s="84">
        <f>Waipahu!AF43+Moanalua!AF43+Waialua!AF43+Kaiser!AF43+Kalani!AF43+'Pearl City'!AF43+Leilehua!AF43+Kapolei!AF43+Mililani!AF43+Campbell!AF43+Kahuku!AF43+'OIA-Campbell'!AF43+'OIA-Kahuku'!AF43+'OIA-Kapolei'!AF43+'States-Kekaulike'!AF43+'States-Punahou'!AF43+'States-Kahuku'!AF43+'States-Baldwin'!AF43</f>
        <v>0</v>
      </c>
      <c r="Y33" s="84">
        <f>Waipahu!AG43+Moanalua!AG43+Waialua!AG43+Kaiser!AG43+Kalani!AG43+'Pearl City'!AG43+Leilehua!AG43+Kapolei!AG43+Mililani!AG43+Campbell!AG43+Kahuku!AG43+'OIA-Campbell'!AG43+'OIA-Kahuku'!AG43+'OIA-Kapolei'!AG43+'States-Kekaulike'!AG43+'States-Punahou'!AG43+'States-Kahuku'!AG43+'States-Baldwin'!AG43</f>
        <v>0</v>
      </c>
      <c r="Z33" s="84">
        <f>Waipahu!AH43+Moanalua!AH43+Waialua!AH43+Kaiser!AH43+Kalani!AH43+'Pearl City'!AH43+Leilehua!AH43+Kapolei!AH43+Mililani!AH43+Campbell!AH43+Kahuku!AH43+'OIA-Campbell'!AH43+'OIA-Kahuku'!AH43+'OIA-Kapolei'!AH43+'States-Kekaulike'!AH43+'States-Punahou'!AH43+'States-Kahuku'!AH43+'States-Baldwin'!AH43</f>
        <v>0</v>
      </c>
      <c r="AA33" s="84">
        <f>Waipahu!AI43+Moanalua!AI43+Waialua!AI43+Kaiser!AI43+Kalani!AI43+'Pearl City'!AI43+Leilehua!AI43+Kapolei!AI43+Mililani!AI43+Campbell!AI43+Kahuku!AI43+'OIA-Campbell'!AI43+'OIA-Kahuku'!AI43+'OIA-Kapolei'!AI43+'States-Kekaulike'!AI43+'States-Punahou'!AI43+'States-Kahuku'!AI43+'States-Baldwin'!AI43</f>
        <v>0</v>
      </c>
      <c r="AB33" s="84">
        <f>Waipahu!AJ43+Moanalua!AJ43+Waialua!AJ43+Kaiser!AJ43+Kalani!AJ43+'Pearl City'!AJ43+Leilehua!AJ43+Kapolei!AJ43+Mililani!AJ43+Campbell!AJ43+Kahuku!AJ43+'OIA-Campbell'!AJ43+'OIA-Kahuku'!AJ43+'OIA-Kapolei'!AJ43+'States-Kekaulike'!AJ43+'States-Punahou'!AJ43+'States-Kahuku'!AJ43+'States-Baldwin'!AJ43</f>
        <v>0</v>
      </c>
      <c r="AC33" s="84">
        <f>Waipahu!AK43+Moanalua!AK43+Waialua!AK43+Kaiser!AK43+Kalani!AK43+'Pearl City'!AK43+Leilehua!AK43+Kapolei!AK43+Mililani!AK43+Campbell!AK43+Kahuku!AK43+'OIA-Campbell'!AK43+'OIA-Kahuku'!AK43+'OIA-Kapolei'!AK43+'States-Kekaulike'!AK43+'States-Punahou'!AK43+'States-Kahuku'!AK43+'States-Baldwin'!AK43</f>
        <v>0</v>
      </c>
      <c r="AD33" s="84">
        <f>Waipahu!AL43+Moanalua!AL43+Waialua!AL43+Kaiser!AL43+Kalani!AL43+'Pearl City'!AL43+Leilehua!AL43+Kapolei!AL43+Mililani!AL43+Campbell!AL43+Kahuku!AL43+'OIA-Campbell'!AL43+'OIA-Kahuku'!AL43+'OIA-Kapolei'!AL43+'States-Kekaulike'!AL43+'States-Punahou'!AL43+'States-Kahuku'!AL43+'States-Baldwin'!AL43</f>
        <v>0</v>
      </c>
      <c r="AE33" s="84">
        <f>Waipahu!AM43+Moanalua!AM43+Waialua!AM43+Kaiser!AM43+Kalani!AM43+'Pearl City'!AM43+Leilehua!AM43+Kapolei!AM43+Mililani!AM43+Campbell!AM43+Kahuku!AM43+'OIA-Campbell'!AM43+'OIA-Kahuku'!AM43+'OIA-Kapolei'!AM43+'States-Kekaulike'!AM43+'States-Punahou'!AM43+'States-Kahuku'!AM43+'States-Baldwin'!AM43</f>
        <v>0</v>
      </c>
      <c r="AF33" s="84">
        <f>Waipahu!AN43+Moanalua!AN43+Waialua!AN43+Kaiser!AN43+Kalani!AN43+'Pearl City'!AN43+Leilehua!AN43+Kapolei!AN43+Mililani!AN43+Campbell!AN43+Kahuku!AN43+'OIA-Campbell'!AN43+'OIA-Kahuku'!AN43+'OIA-Kapolei'!AN43+'States-Kekaulike'!AN43+'States-Punahou'!AN43+'States-Kahuku'!AN43+'States-Baldwin'!AN43</f>
        <v>0</v>
      </c>
      <c r="AG33" s="84">
        <f>Waipahu!AO43+Moanalua!AO43+Waialua!AO43+Kaiser!AO43+Kalani!AO43+'Pearl City'!AO43+Leilehua!AO43+Kapolei!AO43+Mililani!AO43+Campbell!AO43+Kahuku!AO43+'OIA-Campbell'!AO43+'OIA-Kahuku'!AO43+'OIA-Kapolei'!AO43+'States-Kekaulike'!AO43+'States-Punahou'!AO43+'States-Kahuku'!AO43+'States-Baldwin'!AO43</f>
        <v>0</v>
      </c>
      <c r="AH33" s="84">
        <f>Waipahu!AP43+Moanalua!AP43+Waialua!AP43+Kaiser!AP43+Kalani!AP43+'Pearl City'!AP43+Leilehua!AP43+Kapolei!AP43+Mililani!AP43+Campbell!AP43+Kahuku!AP43+'OIA-Campbell'!AP43+'OIA-Kahuku'!AP43+'OIA-Kapolei'!AP43+'States-Kekaulike'!AP43+'States-Punahou'!AP43+'States-Kahuku'!AP43+'States-Baldwin'!AP43</f>
        <v>0</v>
      </c>
      <c r="AI33" s="84">
        <f>Waipahu!AQ43+Moanalua!AQ43+Waialua!AQ43+Kaiser!AQ43+Kalani!AQ43+'Pearl City'!AQ43+Leilehua!AQ43+Kapolei!AQ43+Mililani!AQ43+Campbell!AQ43+Kahuku!AQ43+'OIA-Campbell'!AQ43+'OIA-Kahuku'!AQ43+'OIA-Kapolei'!AQ43+'States-Kekaulike'!AQ43+'States-Punahou'!AQ43+'States-Kahuku'!AQ43+'States-Baldwin'!AQ43</f>
        <v>0</v>
      </c>
      <c r="AJ33" s="84">
        <f>Waipahu!AR43+Moanalua!AR43+Waialua!AR43+Kaiser!AR43+Kalani!AR43+'Pearl City'!AR43+Leilehua!AR43+Kapolei!AR43+Mililani!AR43+Campbell!AR43+Kahuku!AR43+'OIA-Campbell'!AR43+'OIA-Kahuku'!AR43+'OIA-Kapolei'!AR43+'States-Kekaulike'!AR43+'States-Punahou'!AR43+'States-Kahuku'!AR43+'States-Baldwin'!AR43</f>
        <v>0</v>
      </c>
      <c r="AK33" s="84">
        <f>Waipahu!AS43+Moanalua!AS43+Waialua!AS43+Kaiser!AS43+Kalani!AS43+'Pearl City'!AS43+Leilehua!AS43+Kapolei!AS43+Mililani!AS43+Campbell!AS43+Kahuku!AS43+'OIA-Campbell'!AS43+'OIA-Kahuku'!AS43+'OIA-Kapolei'!AS43+'States-Kekaulike'!AS43+'States-Punahou'!AS43+'States-Kahuku'!AS43+'States-Baldwin'!AS43</f>
        <v>0</v>
      </c>
      <c r="AL33" s="84">
        <f>Waipahu!AT43+Moanalua!AT43+Waialua!AT43+Kaiser!AT43+Kalani!AT43+'Pearl City'!AT43+Leilehua!AT43+Kapolei!AT43+Mililani!AT43+Campbell!AT43+Kahuku!AT43+'OIA-Campbell'!AT43+'OIA-Kahuku'!AT43+'OIA-Kapolei'!AT43+'States-Kekaulike'!AT43+'States-Punahou'!AT43+'States-Kahuku'!AT43+'States-Baldwin'!AT43</f>
        <v>0</v>
      </c>
      <c r="AM33" s="84">
        <f>Waipahu!AU43+Moanalua!AU43+Waialua!AU43+Kaiser!AU43+Kalani!AU43+'Pearl City'!AU43+Leilehua!AU43+Kapolei!AU43+Mililani!AU43+Campbell!AU43+Kahuku!AU43+'OIA-Campbell'!AU43+'OIA-Kahuku'!AU43+'OIA-Kapolei'!AU43+'States-Kekaulike'!AU43+'States-Punahou'!AU43+'States-Kahuku'!AU43+'States-Baldwin'!AU43</f>
        <v>0</v>
      </c>
      <c r="AN33" s="84">
        <f>Waipahu!AV43+Moanalua!AV43+Waialua!AV43+Kaiser!AV43+Kalani!AV43+'Pearl City'!AV43+Leilehua!AV43+Kapolei!AV43+Mililani!AV43+Campbell!AV43+Kahuku!AV43+'OIA-Campbell'!AV43+'OIA-Kahuku'!AV43+'OIA-Kapolei'!AV43+'States-Kekaulike'!AV43+'States-Punahou'!AV43+'States-Kahuku'!AV43+'States-Baldwin'!AV43</f>
        <v>0</v>
      </c>
      <c r="AO33" s="84">
        <f>Waipahu!AW43+Moanalua!AW43+Waialua!AW43+Kaiser!AW43+Kalani!AW43+'Pearl City'!AW43+Leilehua!AW43+Kapolei!AW43+Mililani!AW43+Campbell!AW43+Kahuku!AW43+'OIA-Campbell'!AW43+'OIA-Kahuku'!AW43+'OIA-Kapolei'!AW43+'States-Kekaulike'!AW43+'States-Punahou'!AW43+'States-Kahuku'!AW43+'States-Baldwin'!AW43</f>
        <v>0</v>
      </c>
      <c r="AP33" s="84">
        <f>Waipahu!AX43+Moanalua!AX43+Waialua!AX43+Kaiser!AX43+Kalani!AX43+'Pearl City'!AX43+Leilehua!AX43+Kapolei!AX43+Mililani!AX43+Campbell!AX43+Kahuku!AX43+'OIA-Campbell'!AX43+'OIA-Kahuku'!AX43+'OIA-Kapolei'!AX43+'States-Kekaulike'!AX43+'States-Punahou'!AX43+'States-Kahuku'!AX43+'States-Baldwin'!AX43</f>
        <v>0</v>
      </c>
      <c r="AQ33" s="85" t="str">
        <f t="shared" si="0"/>
        <v/>
      </c>
      <c r="AR33" s="84">
        <f>Waipahu!AZ43+Moanalua!AZ43+Waialua!AZ43+Kaiser!AZ43+Kalani!AZ43+'Pearl City'!AZ43+Leilehua!AZ43+Kapolei!AZ43+Mililani!AZ43+Campbell!AZ43+Kahuku!AZ43+'OIA-Campbell'!AZ43+'OIA-Kahuku'!AZ43+'OIA-Kapolei'!AZ43+'States-Kekaulike'!AZ43+'States-Punahou'!AZ43+'States-Kahuku'!AZ43+'States-Baldwin'!AZ43</f>
        <v>0</v>
      </c>
      <c r="AS33" s="86">
        <v>28</v>
      </c>
    </row>
    <row r="34" spans="1:4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6"/>
    </row>
    <row r="35" spans="1:45">
      <c r="A35" s="34" t="s">
        <v>411</v>
      </c>
      <c r="B35" s="4">
        <f>SUM(B4:B33)</f>
        <v>132</v>
      </c>
      <c r="C35" s="4">
        <f t="shared" ref="C35:AR35" si="1">SUM(C4:C33)</f>
        <v>4</v>
      </c>
      <c r="D35" s="4">
        <f t="shared" si="1"/>
        <v>31</v>
      </c>
      <c r="E35" s="4">
        <f t="shared" si="1"/>
        <v>1</v>
      </c>
      <c r="F35" s="4">
        <f t="shared" si="1"/>
        <v>1</v>
      </c>
      <c r="G35" s="4">
        <f t="shared" si="1"/>
        <v>34</v>
      </c>
      <c r="H35" s="4"/>
      <c r="I35" s="5">
        <f t="shared" si="1"/>
        <v>63</v>
      </c>
      <c r="J35" s="5">
        <f t="shared" si="1"/>
        <v>74</v>
      </c>
      <c r="K35" s="5">
        <f t="shared" si="1"/>
        <v>11</v>
      </c>
      <c r="L35" s="5">
        <f t="shared" si="1"/>
        <v>14</v>
      </c>
      <c r="M35" s="5">
        <f t="shared" si="1"/>
        <v>111</v>
      </c>
      <c r="N35" s="5">
        <f t="shared" si="1"/>
        <v>18</v>
      </c>
      <c r="O35" s="5"/>
      <c r="P35" s="6">
        <f t="shared" si="1"/>
        <v>86</v>
      </c>
      <c r="Q35" s="6">
        <f t="shared" si="1"/>
        <v>9</v>
      </c>
      <c r="R35" s="6">
        <f t="shared" si="1"/>
        <v>281</v>
      </c>
      <c r="S35" s="6">
        <f t="shared" si="1"/>
        <v>98</v>
      </c>
      <c r="T35" s="6">
        <f t="shared" si="1"/>
        <v>6</v>
      </c>
      <c r="U35" s="6">
        <f t="shared" si="1"/>
        <v>12</v>
      </c>
      <c r="V35" s="6">
        <f t="shared" si="1"/>
        <v>8</v>
      </c>
      <c r="W35" s="6"/>
      <c r="X35" s="7">
        <f t="shared" si="1"/>
        <v>6</v>
      </c>
      <c r="Y35" s="7">
        <f t="shared" si="1"/>
        <v>62</v>
      </c>
      <c r="Z35" s="7">
        <f t="shared" si="1"/>
        <v>1</v>
      </c>
      <c r="AA35" s="7">
        <f t="shared" si="1"/>
        <v>60</v>
      </c>
      <c r="AB35" s="7">
        <f t="shared" si="1"/>
        <v>54</v>
      </c>
      <c r="AC35" s="7">
        <f t="shared" si="1"/>
        <v>121</v>
      </c>
      <c r="AD35" s="7">
        <f t="shared" si="1"/>
        <v>12</v>
      </c>
      <c r="AE35" s="7">
        <f t="shared" si="1"/>
        <v>4</v>
      </c>
      <c r="AF35" s="7">
        <f t="shared" si="1"/>
        <v>137</v>
      </c>
      <c r="AG35" s="7">
        <f t="shared" si="1"/>
        <v>79</v>
      </c>
      <c r="AH35" s="7"/>
      <c r="AI35" s="8">
        <f t="shared" si="1"/>
        <v>0</v>
      </c>
      <c r="AJ35" s="8">
        <f t="shared" si="1"/>
        <v>0</v>
      </c>
      <c r="AK35" s="8">
        <f t="shared" si="1"/>
        <v>0</v>
      </c>
      <c r="AL35" s="8">
        <f t="shared" si="1"/>
        <v>51</v>
      </c>
      <c r="AM35" s="8">
        <f t="shared" si="1"/>
        <v>21</v>
      </c>
      <c r="AN35" s="17"/>
      <c r="AO35" s="56">
        <f t="shared" si="1"/>
        <v>168</v>
      </c>
      <c r="AP35" s="56">
        <f t="shared" si="1"/>
        <v>291</v>
      </c>
      <c r="AQ35" s="57">
        <f>AO35/(AO35+AP35)</f>
        <v>0.36601307189542481</v>
      </c>
      <c r="AR35" s="28">
        <f t="shared" si="1"/>
        <v>126</v>
      </c>
    </row>
    <row r="38" spans="1:45">
      <c r="A38" s="18"/>
      <c r="B38" s="18"/>
      <c r="I38" s="147" t="s">
        <v>321</v>
      </c>
      <c r="J38" s="147"/>
      <c r="K38" s="153">
        <v>42131</v>
      </c>
      <c r="L38" s="147"/>
    </row>
    <row r="39" spans="1:45">
      <c r="A39" s="152"/>
      <c r="B39" s="152"/>
    </row>
    <row r="40" spans="1:45">
      <c r="A40" s="18"/>
      <c r="B40" s="18"/>
      <c r="C40" s="24"/>
    </row>
    <row r="41" spans="1:45">
      <c r="AN41" s="3"/>
    </row>
    <row r="42" spans="1:45">
      <c r="AN42" s="3"/>
    </row>
    <row r="43" spans="1:45">
      <c r="AN43" s="3"/>
    </row>
    <row r="44" spans="1:45">
      <c r="A44" s="148" t="s">
        <v>412</v>
      </c>
      <c r="B44" s="148"/>
      <c r="C44" s="148" t="s">
        <v>413</v>
      </c>
      <c r="D44" s="148"/>
      <c r="AN44" s="3"/>
    </row>
    <row r="45" spans="1:45">
      <c r="AN45" s="3"/>
    </row>
    <row r="46" spans="1:45">
      <c r="AN46" s="3"/>
    </row>
    <row r="47" spans="1:45">
      <c r="A47" s="18"/>
      <c r="B47" s="18"/>
      <c r="C47" s="18"/>
      <c r="D47" s="18"/>
      <c r="AN47" s="3"/>
    </row>
    <row r="48" spans="1:45">
      <c r="A48" s="18"/>
      <c r="B48" s="18"/>
      <c r="C48" s="18"/>
      <c r="D48" s="18"/>
      <c r="AN48" s="3"/>
    </row>
    <row r="49" spans="1:40">
      <c r="A49" s="18"/>
      <c r="B49" s="18"/>
      <c r="C49" s="18"/>
      <c r="D49" s="18"/>
      <c r="AN49" s="3"/>
    </row>
    <row r="50" spans="1:40">
      <c r="AN50" s="3"/>
    </row>
    <row r="51" spans="1:40">
      <c r="AN51" s="3"/>
    </row>
    <row r="52" spans="1:40">
      <c r="AN52" s="3"/>
    </row>
    <row r="53" spans="1:40">
      <c r="AN53" s="3"/>
    </row>
    <row r="54" spans="1:40">
      <c r="AN54" s="3"/>
    </row>
    <row r="55" spans="1:40">
      <c r="AN55" s="3"/>
    </row>
    <row r="56" spans="1:40">
      <c r="AN56" s="3"/>
    </row>
  </sheetData>
  <mergeCells count="5">
    <mergeCell ref="A44:B44"/>
    <mergeCell ref="C44:D44"/>
    <mergeCell ref="A39:B39"/>
    <mergeCell ref="I38:J38"/>
    <mergeCell ref="K38:L38"/>
  </mergeCells>
  <phoneticPr fontId="3" type="noConversion"/>
  <pageMargins left="0.5" right="0.5" top="1" bottom="1" header="0.5" footer="0.5"/>
  <pageSetup scale="55" orientation="landscape" horizontalDpi="4294967292" verticalDpi="4294967292"/>
  <headerFooter>
    <oddHeader>&amp;LROOSEVELT HIGH SCHOOL&amp;CGIRLS WATER POLO - INDIVIDUAL SEASON STATS&amp;RSY 2018-19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S31"/>
  <sheetViews>
    <sheetView workbookViewId="0">
      <selection activeCell="B4" sqref="B4"/>
    </sheetView>
  </sheetViews>
  <sheetFormatPr baseColWidth="10" defaultRowHeight="13"/>
  <cols>
    <col min="1" max="1" width="12.7109375" customWidth="1"/>
    <col min="2" max="2" width="14.7109375" customWidth="1"/>
    <col min="3" max="3" width="2.7109375" customWidth="1"/>
    <col min="4" max="9" width="4.140625" customWidth="1"/>
    <col min="10" max="10" width="0.85546875" customWidth="1"/>
    <col min="11" max="16" width="4.140625" customWidth="1"/>
    <col min="17" max="17" width="0.85546875" customWidth="1"/>
    <col min="18" max="24" width="4.140625" customWidth="1"/>
    <col min="25" max="25" width="1" customWidth="1"/>
    <col min="26" max="35" width="4.140625" customWidth="1"/>
    <col min="36" max="36" width="0.85546875" customWidth="1"/>
    <col min="37" max="41" width="4.140625" customWidth="1"/>
    <col min="42" max="42" width="0.85546875" customWidth="1"/>
    <col min="43" max="44" width="6.7109375" customWidth="1"/>
    <col min="45" max="45" width="6.7109375" style="54" customWidth="1"/>
  </cols>
  <sheetData>
    <row r="1" spans="1:45">
      <c r="A1" s="31" t="s">
        <v>5</v>
      </c>
      <c r="B1" s="32" t="s">
        <v>6</v>
      </c>
    </row>
    <row r="2" spans="1:45">
      <c r="D2" s="31" t="s">
        <v>124</v>
      </c>
      <c r="E2" s="31"/>
      <c r="F2" s="154">
        <f>SUM(D7:G7)</f>
        <v>168</v>
      </c>
      <c r="G2" s="154"/>
      <c r="K2" s="159" t="s">
        <v>453</v>
      </c>
      <c r="L2" s="159"/>
      <c r="M2" s="159"/>
      <c r="N2" s="159"/>
      <c r="O2" s="154">
        <f>R7</f>
        <v>86</v>
      </c>
      <c r="P2" s="154"/>
      <c r="AK2" s="157" t="s">
        <v>143</v>
      </c>
      <c r="AL2" s="158"/>
      <c r="AM2" s="156">
        <f>AN7+AO7</f>
        <v>72</v>
      </c>
      <c r="AN2" s="156"/>
    </row>
    <row r="3" spans="1:45">
      <c r="A3" s="10" t="s">
        <v>320</v>
      </c>
      <c r="B3" s="94">
        <v>42131</v>
      </c>
      <c r="D3" s="31" t="s">
        <v>125</v>
      </c>
      <c r="E3" s="31"/>
      <c r="F3" s="154">
        <f>SUM(K7:P7)</f>
        <v>291</v>
      </c>
      <c r="G3" s="154"/>
      <c r="K3" s="159" t="s">
        <v>341</v>
      </c>
      <c r="L3" s="159"/>
      <c r="M3" s="159"/>
      <c r="N3" s="159"/>
      <c r="O3" s="154">
        <f>F7</f>
        <v>31</v>
      </c>
      <c r="P3" s="154"/>
      <c r="AK3" s="157" t="s">
        <v>144</v>
      </c>
      <c r="AL3" s="158"/>
      <c r="AM3" s="154">
        <f>AN7</f>
        <v>51</v>
      </c>
      <c r="AN3" s="154"/>
    </row>
    <row r="4" spans="1:45">
      <c r="D4" s="31" t="s">
        <v>3</v>
      </c>
      <c r="E4" s="31"/>
      <c r="F4" s="155">
        <f>F2/(F2+F3)</f>
        <v>0.36601307189542481</v>
      </c>
      <c r="G4" s="155"/>
      <c r="K4" s="159" t="s">
        <v>342</v>
      </c>
      <c r="L4" s="159"/>
      <c r="M4" s="159"/>
      <c r="N4" s="159"/>
      <c r="O4" s="155">
        <f>O3/O2</f>
        <v>0.36046511627906974</v>
      </c>
      <c r="P4" s="155"/>
      <c r="AK4" s="157" t="s">
        <v>7</v>
      </c>
      <c r="AL4" s="158"/>
      <c r="AM4" s="155">
        <f>AM3/AM2</f>
        <v>0.70833333333333337</v>
      </c>
      <c r="AN4" s="155"/>
    </row>
    <row r="7" spans="1:45">
      <c r="B7" s="33" t="s">
        <v>4</v>
      </c>
      <c r="C7" s="33"/>
      <c r="D7" s="56">
        <f>SUM(D13:D31)</f>
        <v>132</v>
      </c>
      <c r="E7" s="56">
        <f t="shared" ref="E7:AR7" si="0">SUM(E13:E31)</f>
        <v>4</v>
      </c>
      <c r="F7" s="56">
        <f t="shared" si="0"/>
        <v>31</v>
      </c>
      <c r="G7" s="56">
        <f t="shared" si="0"/>
        <v>1</v>
      </c>
      <c r="H7" s="56">
        <f t="shared" si="0"/>
        <v>1</v>
      </c>
      <c r="I7" s="56">
        <f t="shared" si="0"/>
        <v>34</v>
      </c>
      <c r="J7" s="56">
        <f t="shared" si="0"/>
        <v>0</v>
      </c>
      <c r="K7" s="56">
        <f t="shared" si="0"/>
        <v>63</v>
      </c>
      <c r="L7" s="56">
        <f t="shared" si="0"/>
        <v>74</v>
      </c>
      <c r="M7" s="56">
        <f t="shared" si="0"/>
        <v>11</v>
      </c>
      <c r="N7" s="56">
        <f t="shared" si="0"/>
        <v>14</v>
      </c>
      <c r="O7" s="56">
        <f t="shared" si="0"/>
        <v>111</v>
      </c>
      <c r="P7" s="56">
        <f t="shared" si="0"/>
        <v>18</v>
      </c>
      <c r="Q7" s="56">
        <f t="shared" si="0"/>
        <v>0</v>
      </c>
      <c r="R7" s="56">
        <f t="shared" si="0"/>
        <v>86</v>
      </c>
      <c r="S7" s="56">
        <f t="shared" si="0"/>
        <v>9</v>
      </c>
      <c r="T7" s="56">
        <f t="shared" si="0"/>
        <v>281</v>
      </c>
      <c r="U7" s="56">
        <f t="shared" si="0"/>
        <v>98</v>
      </c>
      <c r="V7" s="56">
        <f t="shared" si="0"/>
        <v>6</v>
      </c>
      <c r="W7" s="56">
        <f t="shared" si="0"/>
        <v>12</v>
      </c>
      <c r="X7" s="56">
        <f t="shared" si="0"/>
        <v>8</v>
      </c>
      <c r="Y7" s="56">
        <f t="shared" si="0"/>
        <v>0</v>
      </c>
      <c r="Z7" s="56">
        <f t="shared" si="0"/>
        <v>6</v>
      </c>
      <c r="AA7" s="56">
        <f t="shared" si="0"/>
        <v>62</v>
      </c>
      <c r="AB7" s="56">
        <f t="shared" si="0"/>
        <v>1</v>
      </c>
      <c r="AC7" s="56">
        <f t="shared" si="0"/>
        <v>60</v>
      </c>
      <c r="AD7" s="56">
        <f t="shared" si="0"/>
        <v>54</v>
      </c>
      <c r="AE7" s="56">
        <f t="shared" si="0"/>
        <v>121</v>
      </c>
      <c r="AF7" s="56">
        <f t="shared" si="0"/>
        <v>12</v>
      </c>
      <c r="AG7" s="56">
        <f t="shared" si="0"/>
        <v>4</v>
      </c>
      <c r="AH7" s="56">
        <f t="shared" si="0"/>
        <v>137</v>
      </c>
      <c r="AI7" s="56">
        <f t="shared" si="0"/>
        <v>79</v>
      </c>
      <c r="AJ7" s="56">
        <f t="shared" si="0"/>
        <v>0</v>
      </c>
      <c r="AK7" s="56">
        <f t="shared" si="0"/>
        <v>0</v>
      </c>
      <c r="AL7" s="56">
        <f t="shared" si="0"/>
        <v>0</v>
      </c>
      <c r="AM7" s="56">
        <f t="shared" si="0"/>
        <v>0</v>
      </c>
      <c r="AN7" s="56">
        <f t="shared" si="0"/>
        <v>51</v>
      </c>
      <c r="AO7" s="56">
        <f t="shared" si="0"/>
        <v>21</v>
      </c>
      <c r="AP7" s="56">
        <f t="shared" si="0"/>
        <v>0</v>
      </c>
      <c r="AQ7" s="56">
        <f t="shared" si="0"/>
        <v>168</v>
      </c>
      <c r="AR7" s="56">
        <f t="shared" si="0"/>
        <v>291</v>
      </c>
      <c r="AS7" s="57">
        <f>AVERAGE(AS12:AS31)</f>
        <v>0.37374095107238148</v>
      </c>
    </row>
    <row r="10" spans="1:45">
      <c r="A10" s="29" t="s">
        <v>553</v>
      </c>
      <c r="B10" s="29" t="s">
        <v>554</v>
      </c>
      <c r="C10" s="31"/>
      <c r="D10" s="4" t="s">
        <v>224</v>
      </c>
      <c r="E10" s="4" t="s">
        <v>225</v>
      </c>
      <c r="F10" s="4" t="s">
        <v>226</v>
      </c>
      <c r="G10" s="4" t="s">
        <v>347</v>
      </c>
      <c r="H10" s="4" t="s">
        <v>348</v>
      </c>
      <c r="I10" s="4" t="s">
        <v>349</v>
      </c>
      <c r="J10" s="4"/>
      <c r="K10" s="5" t="s">
        <v>322</v>
      </c>
      <c r="L10" s="5" t="s">
        <v>323</v>
      </c>
      <c r="M10" s="5" t="s">
        <v>324</v>
      </c>
      <c r="N10" s="5" t="s">
        <v>325</v>
      </c>
      <c r="O10" s="5" t="s">
        <v>326</v>
      </c>
      <c r="P10" s="5" t="s">
        <v>327</v>
      </c>
      <c r="Q10" s="5"/>
      <c r="R10" s="6" t="s">
        <v>227</v>
      </c>
      <c r="S10" s="6" t="s">
        <v>228</v>
      </c>
      <c r="T10" s="6" t="s">
        <v>229</v>
      </c>
      <c r="U10" s="6" t="s">
        <v>230</v>
      </c>
      <c r="V10" s="6" t="s">
        <v>231</v>
      </c>
      <c r="W10" s="6" t="s">
        <v>232</v>
      </c>
      <c r="X10" s="6" t="s">
        <v>331</v>
      </c>
      <c r="Y10" s="6"/>
      <c r="Z10" s="7" t="s">
        <v>332</v>
      </c>
      <c r="AA10" s="7" t="s">
        <v>333</v>
      </c>
      <c r="AB10" s="7" t="s">
        <v>166</v>
      </c>
      <c r="AC10" s="7" t="s">
        <v>168</v>
      </c>
      <c r="AD10" s="7" t="s">
        <v>170</v>
      </c>
      <c r="AE10" s="7" t="s">
        <v>172</v>
      </c>
      <c r="AF10" s="7" t="s">
        <v>173</v>
      </c>
      <c r="AG10" s="7" t="s">
        <v>174</v>
      </c>
      <c r="AH10" s="7" t="s">
        <v>176</v>
      </c>
      <c r="AI10" s="7" t="s">
        <v>178</v>
      </c>
      <c r="AJ10" s="7"/>
      <c r="AK10" s="8" t="s">
        <v>179</v>
      </c>
      <c r="AL10" s="8" t="s">
        <v>180</v>
      </c>
      <c r="AM10" s="8" t="s">
        <v>181</v>
      </c>
      <c r="AN10" s="8" t="s">
        <v>121</v>
      </c>
      <c r="AO10" s="8" t="s">
        <v>122</v>
      </c>
      <c r="AP10" s="8"/>
      <c r="AQ10" s="56" t="s">
        <v>124</v>
      </c>
      <c r="AR10" s="56" t="s">
        <v>139</v>
      </c>
      <c r="AS10" s="57" t="s">
        <v>137</v>
      </c>
    </row>
    <row r="11" spans="1:45">
      <c r="A11" s="29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55"/>
    </row>
    <row r="12" spans="1:45">
      <c r="A12" s="28">
        <v>20190302.100000001</v>
      </c>
      <c r="B12" s="2" t="s">
        <v>343</v>
      </c>
      <c r="C12" s="31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64"/>
    </row>
    <row r="13" spans="1:45">
      <c r="A13" s="28">
        <v>20190302.199999999</v>
      </c>
      <c r="B13" s="2" t="s">
        <v>292</v>
      </c>
      <c r="C13" s="31"/>
      <c r="D13" s="46">
        <f>Waipahu!J45</f>
        <v>12</v>
      </c>
      <c r="E13" s="46">
        <f>Waipahu!K45</f>
        <v>0</v>
      </c>
      <c r="F13" s="46">
        <f>Waipahu!L45</f>
        <v>0</v>
      </c>
      <c r="G13" s="46">
        <f>Waipahu!M45</f>
        <v>0</v>
      </c>
      <c r="H13" s="46">
        <f>Waipahu!N45</f>
        <v>0</v>
      </c>
      <c r="I13" s="46">
        <f>Waipahu!O45</f>
        <v>0</v>
      </c>
      <c r="J13" s="46">
        <f>Waipahu!P45</f>
        <v>0</v>
      </c>
      <c r="K13" s="46">
        <f>Waipahu!Q45</f>
        <v>0</v>
      </c>
      <c r="L13" s="46">
        <f>Waipahu!R45</f>
        <v>5</v>
      </c>
      <c r="M13" s="46">
        <f>Waipahu!S45</f>
        <v>0</v>
      </c>
      <c r="N13" s="46">
        <f>Waipahu!T45</f>
        <v>0</v>
      </c>
      <c r="O13" s="46">
        <f>Waipahu!U45</f>
        <v>2</v>
      </c>
      <c r="P13" s="46">
        <f>Waipahu!V45</f>
        <v>1</v>
      </c>
      <c r="Q13" s="46">
        <f>Waipahu!W45</f>
        <v>0</v>
      </c>
      <c r="R13" s="46">
        <f>Waipahu!X45</f>
        <v>2</v>
      </c>
      <c r="S13" s="46">
        <f>Waipahu!Y45</f>
        <v>0</v>
      </c>
      <c r="T13" s="46">
        <f>Waipahu!Z45</f>
        <v>23</v>
      </c>
      <c r="U13" s="46">
        <f>Waipahu!AA45</f>
        <v>1</v>
      </c>
      <c r="V13" s="46">
        <f>Waipahu!AB45</f>
        <v>0</v>
      </c>
      <c r="W13" s="46">
        <f>Waipahu!AC45</f>
        <v>0</v>
      </c>
      <c r="X13" s="46">
        <f>Waipahu!AD45</f>
        <v>1</v>
      </c>
      <c r="Y13" s="46">
        <f>Waipahu!AE45</f>
        <v>0</v>
      </c>
      <c r="Z13" s="46">
        <f>Waipahu!AF45</f>
        <v>0</v>
      </c>
      <c r="AA13" s="46">
        <f>Waipahu!AG45</f>
        <v>1</v>
      </c>
      <c r="AB13" s="46">
        <f>Waipahu!AH45</f>
        <v>0</v>
      </c>
      <c r="AC13" s="46">
        <f>Waipahu!AI45</f>
        <v>1</v>
      </c>
      <c r="AD13" s="46">
        <f>Waipahu!AJ45</f>
        <v>1</v>
      </c>
      <c r="AE13" s="46">
        <f>Waipahu!AK45</f>
        <v>7</v>
      </c>
      <c r="AF13" s="46">
        <f>Waipahu!AL45</f>
        <v>0</v>
      </c>
      <c r="AG13" s="46">
        <f>Waipahu!AM45</f>
        <v>0</v>
      </c>
      <c r="AH13" s="46">
        <f>Waipahu!AN45</f>
        <v>3</v>
      </c>
      <c r="AI13" s="46">
        <f>Waipahu!AO45</f>
        <v>0</v>
      </c>
      <c r="AJ13" s="46">
        <f>Waipahu!AP45</f>
        <v>0</v>
      </c>
      <c r="AK13" s="46">
        <f>Waipahu!AQ45</f>
        <v>0</v>
      </c>
      <c r="AL13" s="46">
        <f>Waipahu!AR45</f>
        <v>0</v>
      </c>
      <c r="AM13" s="46">
        <f>Waipahu!AS45</f>
        <v>0</v>
      </c>
      <c r="AN13" s="46">
        <f>Waipahu!AT45</f>
        <v>4</v>
      </c>
      <c r="AO13" s="46">
        <f>Waipahu!AU45</f>
        <v>0</v>
      </c>
      <c r="AP13" s="46">
        <f>Waipahu!AV45</f>
        <v>0</v>
      </c>
      <c r="AQ13" s="46">
        <f>Waipahu!AW45</f>
        <v>12</v>
      </c>
      <c r="AR13" s="46">
        <f>Waipahu!AX45</f>
        <v>8</v>
      </c>
      <c r="AS13" s="64">
        <f>Waipahu!AY45</f>
        <v>0.6</v>
      </c>
    </row>
    <row r="14" spans="1:45">
      <c r="A14" s="28">
        <v>20190309.100000001</v>
      </c>
      <c r="B14" s="2" t="s">
        <v>293</v>
      </c>
      <c r="C14" s="31"/>
      <c r="D14" s="46">
        <f>Moanalua!J45</f>
        <v>2</v>
      </c>
      <c r="E14" s="46">
        <f>Moanalua!K45</f>
        <v>0</v>
      </c>
      <c r="F14" s="46">
        <f>Moanalua!L45</f>
        <v>3</v>
      </c>
      <c r="G14" s="46">
        <f>Moanalua!M45</f>
        <v>1</v>
      </c>
      <c r="H14" s="46">
        <f>Moanalua!N45</f>
        <v>0</v>
      </c>
      <c r="I14" s="46">
        <f>Moanalua!O45</f>
        <v>1</v>
      </c>
      <c r="J14" s="46">
        <f>Moanalua!P45</f>
        <v>0</v>
      </c>
      <c r="K14" s="46">
        <f>Moanalua!Q45</f>
        <v>5</v>
      </c>
      <c r="L14" s="46">
        <f>Moanalua!R45</f>
        <v>9</v>
      </c>
      <c r="M14" s="46">
        <f>Moanalua!S45</f>
        <v>0</v>
      </c>
      <c r="N14" s="46">
        <f>Moanalua!T45</f>
        <v>2</v>
      </c>
      <c r="O14" s="46">
        <f>Moanalua!U45</f>
        <v>12</v>
      </c>
      <c r="P14" s="46">
        <f>Moanalua!V45</f>
        <v>0</v>
      </c>
      <c r="Q14" s="46">
        <f>Moanalua!W45</f>
        <v>0</v>
      </c>
      <c r="R14" s="46">
        <f>Moanalua!X45</f>
        <v>6</v>
      </c>
      <c r="S14" s="46">
        <f>Moanalua!Y45</f>
        <v>0</v>
      </c>
      <c r="T14" s="46">
        <f>Moanalua!Z45</f>
        <v>21</v>
      </c>
      <c r="U14" s="46">
        <f>Moanalua!AA45</f>
        <v>8</v>
      </c>
      <c r="V14" s="46">
        <f>Moanalua!AB45</f>
        <v>0</v>
      </c>
      <c r="W14" s="46">
        <f>Moanalua!AC45</f>
        <v>0</v>
      </c>
      <c r="X14" s="46">
        <f>Moanalua!AD45</f>
        <v>0</v>
      </c>
      <c r="Y14" s="46">
        <f>Moanalua!AE45</f>
        <v>0</v>
      </c>
      <c r="Z14" s="46">
        <f>Moanalua!AF45</f>
        <v>0</v>
      </c>
      <c r="AA14" s="46">
        <f>Moanalua!AG45</f>
        <v>3</v>
      </c>
      <c r="AB14" s="46">
        <f>Moanalua!AH45</f>
        <v>0</v>
      </c>
      <c r="AC14" s="46">
        <f>Moanalua!AI45</f>
        <v>6</v>
      </c>
      <c r="AD14" s="46">
        <f>Moanalua!AJ45</f>
        <v>5</v>
      </c>
      <c r="AE14" s="46">
        <f>Moanalua!AK45</f>
        <v>10</v>
      </c>
      <c r="AF14" s="46">
        <f>Moanalua!AL45</f>
        <v>0</v>
      </c>
      <c r="AG14" s="46">
        <f>Moanalua!AM45</f>
        <v>0</v>
      </c>
      <c r="AH14" s="46">
        <f>Moanalua!AN45</f>
        <v>10</v>
      </c>
      <c r="AI14" s="46">
        <f>Moanalua!AO45</f>
        <v>3</v>
      </c>
      <c r="AJ14" s="46">
        <f>Moanalua!AP45</f>
        <v>0</v>
      </c>
      <c r="AK14" s="46">
        <f>Moanalua!AQ45</f>
        <v>0</v>
      </c>
      <c r="AL14" s="46">
        <f>Moanalua!AR45</f>
        <v>0</v>
      </c>
      <c r="AM14" s="46">
        <f>Moanalua!AS45</f>
        <v>0</v>
      </c>
      <c r="AN14" s="46">
        <f>Moanalua!AT45</f>
        <v>4</v>
      </c>
      <c r="AO14" s="46">
        <f>Moanalua!AU45</f>
        <v>0</v>
      </c>
      <c r="AP14" s="46">
        <f>Moanalua!AV45</f>
        <v>0</v>
      </c>
      <c r="AQ14" s="46">
        <f>Moanalua!AW45</f>
        <v>6</v>
      </c>
      <c r="AR14" s="46">
        <f>Moanalua!AX45</f>
        <v>28</v>
      </c>
      <c r="AS14" s="64">
        <f>Moanalua!AY45</f>
        <v>0.17647058823529413</v>
      </c>
    </row>
    <row r="15" spans="1:45">
      <c r="A15" s="28">
        <v>20190309.199999999</v>
      </c>
      <c r="B15" s="2" t="s">
        <v>295</v>
      </c>
      <c r="C15" s="31"/>
      <c r="D15" s="46">
        <f>Waialua!J45</f>
        <v>9</v>
      </c>
      <c r="E15" s="46">
        <f>Waialua!K45</f>
        <v>0</v>
      </c>
      <c r="F15" s="46">
        <f>Waialua!L45</f>
        <v>1</v>
      </c>
      <c r="G15" s="46">
        <f>Waialua!M45</f>
        <v>0</v>
      </c>
      <c r="H15" s="46">
        <f>Waialua!N45</f>
        <v>0</v>
      </c>
      <c r="I15" s="46">
        <f>Waialua!O45</f>
        <v>1</v>
      </c>
      <c r="J15" s="46">
        <f>Waialua!P45</f>
        <v>0</v>
      </c>
      <c r="K15" s="46">
        <f>Waialua!Q45</f>
        <v>4</v>
      </c>
      <c r="L15" s="46">
        <f>Waialua!R45</f>
        <v>2</v>
      </c>
      <c r="M15" s="46">
        <f>Waialua!S45</f>
        <v>1</v>
      </c>
      <c r="N15" s="46">
        <f>Waialua!T45</f>
        <v>4</v>
      </c>
      <c r="O15" s="46">
        <f>Waialua!U45</f>
        <v>5</v>
      </c>
      <c r="P15" s="46">
        <f>Waialua!V45</f>
        <v>0</v>
      </c>
      <c r="Q15" s="46">
        <f>Waialua!W45</f>
        <v>0</v>
      </c>
      <c r="R15" s="46">
        <f>Waialua!X45</f>
        <v>1</v>
      </c>
      <c r="S15" s="46">
        <f>Waialua!Y45</f>
        <v>0</v>
      </c>
      <c r="T15" s="46">
        <f>Waialua!Z45</f>
        <v>26</v>
      </c>
      <c r="U15" s="46">
        <f>Waialua!AA45</f>
        <v>0</v>
      </c>
      <c r="V15" s="46">
        <f>Waialua!AB45</f>
        <v>0</v>
      </c>
      <c r="W15" s="46">
        <f>Waialua!AC45</f>
        <v>0</v>
      </c>
      <c r="X15" s="46">
        <f>Waialua!AD45</f>
        <v>0</v>
      </c>
      <c r="Y15" s="46">
        <f>Waialua!AE45</f>
        <v>0</v>
      </c>
      <c r="Z15" s="46">
        <f>Waialua!AF45</f>
        <v>0</v>
      </c>
      <c r="AA15" s="46">
        <f>Waialua!AG45</f>
        <v>3</v>
      </c>
      <c r="AB15" s="46">
        <f>Waialua!AH45</f>
        <v>0</v>
      </c>
      <c r="AC15" s="46">
        <f>Waialua!AI45</f>
        <v>0</v>
      </c>
      <c r="AD15" s="46">
        <f>Waialua!AJ45</f>
        <v>1</v>
      </c>
      <c r="AE15" s="46">
        <f>Waialua!AK45</f>
        <v>8</v>
      </c>
      <c r="AF15" s="46">
        <f>Waialua!AL45</f>
        <v>0</v>
      </c>
      <c r="AG15" s="46">
        <f>Waialua!AM45</f>
        <v>0</v>
      </c>
      <c r="AH15" s="46">
        <f>Waialua!AN45</f>
        <v>1</v>
      </c>
      <c r="AI15" s="46">
        <f>Waialua!AO45</f>
        <v>2</v>
      </c>
      <c r="AJ15" s="46">
        <f>Waialua!AP45</f>
        <v>0</v>
      </c>
      <c r="AK15" s="46">
        <f>Waialua!AQ45</f>
        <v>0</v>
      </c>
      <c r="AL15" s="46">
        <f>Waialua!AR45</f>
        <v>0</v>
      </c>
      <c r="AM15" s="46">
        <f>Waialua!AS45</f>
        <v>0</v>
      </c>
      <c r="AN15" s="46">
        <f>Waialua!AT45</f>
        <v>4</v>
      </c>
      <c r="AO15" s="46">
        <f>Waialua!AU45</f>
        <v>0</v>
      </c>
      <c r="AP15" s="46">
        <f>Waialua!AV45</f>
        <v>0</v>
      </c>
      <c r="AQ15" s="46">
        <f>Waialua!AW45</f>
        <v>10</v>
      </c>
      <c r="AR15" s="46">
        <f>Waialua!AX45</f>
        <v>16</v>
      </c>
      <c r="AS15" s="64">
        <f>Waialua!AY45</f>
        <v>0.38461538461538464</v>
      </c>
    </row>
    <row r="16" spans="1:45">
      <c r="A16" s="28">
        <v>20190313.100000001</v>
      </c>
      <c r="B16" s="2" t="s">
        <v>457</v>
      </c>
      <c r="C16" s="31"/>
      <c r="D16" s="46">
        <f>Kaiser!J45</f>
        <v>3</v>
      </c>
      <c r="E16" s="46">
        <f>Kaiser!K45</f>
        <v>0</v>
      </c>
      <c r="F16" s="46">
        <f>Kaiser!L45</f>
        <v>1</v>
      </c>
      <c r="G16" s="46">
        <f>Kaiser!M45</f>
        <v>0</v>
      </c>
      <c r="H16" s="46">
        <f>Kaiser!N45</f>
        <v>0</v>
      </c>
      <c r="I16" s="46">
        <f>Kaiser!O45</f>
        <v>0</v>
      </c>
      <c r="J16" s="46">
        <f>Kaiser!P45</f>
        <v>0</v>
      </c>
      <c r="K16" s="46">
        <f>Kaiser!Q45</f>
        <v>2</v>
      </c>
      <c r="L16" s="46">
        <f>Kaiser!R45</f>
        <v>2</v>
      </c>
      <c r="M16" s="46">
        <f>Kaiser!S45</f>
        <v>0</v>
      </c>
      <c r="N16" s="46">
        <f>Kaiser!T45</f>
        <v>0</v>
      </c>
      <c r="O16" s="46">
        <f>Kaiser!U45</f>
        <v>2</v>
      </c>
      <c r="P16" s="46">
        <f>Kaiser!V45</f>
        <v>4</v>
      </c>
      <c r="Q16" s="46">
        <f>Kaiser!W45</f>
        <v>0</v>
      </c>
      <c r="R16" s="46">
        <f>Kaiser!X45</f>
        <v>3</v>
      </c>
      <c r="S16" s="46">
        <f>Kaiser!Y45</f>
        <v>0</v>
      </c>
      <c r="T16" s="46">
        <f>Kaiser!Z45</f>
        <v>10</v>
      </c>
      <c r="U16" s="46">
        <f>Kaiser!AA45</f>
        <v>3</v>
      </c>
      <c r="V16" s="46">
        <f>Kaiser!AB45</f>
        <v>0</v>
      </c>
      <c r="W16" s="46">
        <f>Kaiser!AC45</f>
        <v>0</v>
      </c>
      <c r="X16" s="46">
        <f>Kaiser!AD45</f>
        <v>0</v>
      </c>
      <c r="Y16" s="46">
        <f>Kaiser!AE45</f>
        <v>0</v>
      </c>
      <c r="Z16" s="46">
        <f>Kaiser!AF45</f>
        <v>0</v>
      </c>
      <c r="AA16" s="46">
        <f>Kaiser!AG45</f>
        <v>0</v>
      </c>
      <c r="AB16" s="46">
        <f>Kaiser!AH45</f>
        <v>0</v>
      </c>
      <c r="AC16" s="46">
        <f>Kaiser!AI45</f>
        <v>4</v>
      </c>
      <c r="AD16" s="46">
        <f>Kaiser!AJ45</f>
        <v>2</v>
      </c>
      <c r="AE16" s="46">
        <f>Kaiser!AK45</f>
        <v>15</v>
      </c>
      <c r="AF16" s="46">
        <f>Kaiser!AL45</f>
        <v>3</v>
      </c>
      <c r="AG16" s="46">
        <f>Kaiser!AM45</f>
        <v>0</v>
      </c>
      <c r="AH16" s="46">
        <f>Kaiser!AN45</f>
        <v>3</v>
      </c>
      <c r="AI16" s="46">
        <f>Kaiser!AO45</f>
        <v>8</v>
      </c>
      <c r="AJ16" s="46">
        <f>Kaiser!AP45</f>
        <v>0</v>
      </c>
      <c r="AK16" s="46">
        <f>Kaiser!AQ45</f>
        <v>0</v>
      </c>
      <c r="AL16" s="46">
        <f>Kaiser!AR45</f>
        <v>0</v>
      </c>
      <c r="AM16" s="46">
        <f>Kaiser!AS45</f>
        <v>0</v>
      </c>
      <c r="AN16" s="46">
        <f>Kaiser!AT45</f>
        <v>0</v>
      </c>
      <c r="AO16" s="46">
        <f>Kaiser!AU45</f>
        <v>4</v>
      </c>
      <c r="AP16" s="46">
        <f>Kaiser!AV45</f>
        <v>0</v>
      </c>
      <c r="AQ16" s="46">
        <f>Kaiser!AW45</f>
        <v>4</v>
      </c>
      <c r="AR16" s="46">
        <f>Kaiser!AX45</f>
        <v>10</v>
      </c>
      <c r="AS16" s="64">
        <f>Kaiser!AY45</f>
        <v>0.2857142857142857</v>
      </c>
    </row>
    <row r="17" spans="1:45">
      <c r="A17" s="28">
        <v>20190316.100000001</v>
      </c>
      <c r="B17" s="2" t="s">
        <v>338</v>
      </c>
      <c r="C17" s="31"/>
      <c r="D17" s="46">
        <f>Kalani!J45</f>
        <v>8</v>
      </c>
      <c r="E17" s="46">
        <f>Kalani!K45</f>
        <v>0</v>
      </c>
      <c r="F17" s="46">
        <f>Kalani!L45</f>
        <v>3</v>
      </c>
      <c r="G17" s="46">
        <f>Kalani!M45</f>
        <v>0</v>
      </c>
      <c r="H17" s="46">
        <f>Kalani!N45</f>
        <v>0</v>
      </c>
      <c r="I17" s="46">
        <f>Kalani!O45</f>
        <v>0</v>
      </c>
      <c r="J17" s="46">
        <f>Kalani!P45</f>
        <v>0</v>
      </c>
      <c r="K17" s="46">
        <f>Kalani!Q45</f>
        <v>2</v>
      </c>
      <c r="L17" s="46">
        <f>Kalani!R45</f>
        <v>3</v>
      </c>
      <c r="M17" s="46">
        <f>Kalani!S45</f>
        <v>1</v>
      </c>
      <c r="N17" s="46">
        <f>Kalani!T45</f>
        <v>0</v>
      </c>
      <c r="O17" s="46">
        <f>Kalani!U45</f>
        <v>7</v>
      </c>
      <c r="P17" s="46">
        <f>Kalani!V45</f>
        <v>1</v>
      </c>
      <c r="Q17" s="46">
        <f>Kalani!W45</f>
        <v>0</v>
      </c>
      <c r="R17" s="46">
        <f>Kalani!X45</f>
        <v>4</v>
      </c>
      <c r="S17" s="46">
        <f>Kalani!Y45</f>
        <v>0</v>
      </c>
      <c r="T17" s="46">
        <f>Kalani!Z45</f>
        <v>7</v>
      </c>
      <c r="U17" s="46">
        <f>Kalani!AA45</f>
        <v>9</v>
      </c>
      <c r="V17" s="46">
        <f>Kalani!AB45</f>
        <v>1</v>
      </c>
      <c r="W17" s="46">
        <f>Kalani!AC45</f>
        <v>0</v>
      </c>
      <c r="X17" s="46">
        <f>Kalani!AD45</f>
        <v>0</v>
      </c>
      <c r="Y17" s="46">
        <f>Kalani!AE45</f>
        <v>0</v>
      </c>
      <c r="Z17" s="46">
        <f>Kalani!AF45</f>
        <v>0</v>
      </c>
      <c r="AA17" s="46">
        <f>Kalani!AG45</f>
        <v>1</v>
      </c>
      <c r="AB17" s="46">
        <f>Kalani!AH45</f>
        <v>0</v>
      </c>
      <c r="AC17" s="46">
        <f>Kalani!AI45</f>
        <v>2</v>
      </c>
      <c r="AD17" s="46">
        <f>Kalani!AJ45</f>
        <v>3</v>
      </c>
      <c r="AE17" s="46">
        <f>Kalani!AK45</f>
        <v>9</v>
      </c>
      <c r="AF17" s="46">
        <f>Kalani!AL45</f>
        <v>0</v>
      </c>
      <c r="AG17" s="46">
        <f>Kalani!AM45</f>
        <v>0</v>
      </c>
      <c r="AH17" s="46">
        <f>Kalani!AN45</f>
        <v>9</v>
      </c>
      <c r="AI17" s="46">
        <f>Kalani!AO45</f>
        <v>4</v>
      </c>
      <c r="AJ17" s="46">
        <f>Kalani!AP45</f>
        <v>0</v>
      </c>
      <c r="AK17" s="46">
        <f>Kalani!AQ45</f>
        <v>0</v>
      </c>
      <c r="AL17" s="46">
        <f>Kalani!AR45</f>
        <v>0</v>
      </c>
      <c r="AM17" s="46">
        <f>Kalani!AS45</f>
        <v>0</v>
      </c>
      <c r="AN17" s="46">
        <f>Kalani!AT45</f>
        <v>2</v>
      </c>
      <c r="AO17" s="46">
        <f>Kalani!AU45</f>
        <v>2</v>
      </c>
      <c r="AP17" s="46">
        <f>Kalani!AV45</f>
        <v>0</v>
      </c>
      <c r="AQ17" s="46">
        <f>Kalani!AW45</f>
        <v>11</v>
      </c>
      <c r="AR17" s="46">
        <f>Kalani!AX45</f>
        <v>14</v>
      </c>
      <c r="AS17" s="64">
        <f>Kalani!AY45</f>
        <v>0.44</v>
      </c>
    </row>
    <row r="18" spans="1:45">
      <c r="A18" s="28">
        <v>20190320.100000001</v>
      </c>
      <c r="B18" s="2" t="s">
        <v>156</v>
      </c>
      <c r="C18" s="31"/>
      <c r="D18" s="46">
        <f>'Pearl City'!J45</f>
        <v>9</v>
      </c>
      <c r="E18" s="63">
        <f>'Pearl City'!K45</f>
        <v>0</v>
      </c>
      <c r="F18" s="63">
        <f>'Pearl City'!L45</f>
        <v>1</v>
      </c>
      <c r="G18" s="63">
        <f>'Pearl City'!M45</f>
        <v>0</v>
      </c>
      <c r="H18" s="63">
        <f>'Pearl City'!N45</f>
        <v>0</v>
      </c>
      <c r="I18" s="63">
        <f>'Pearl City'!O45</f>
        <v>0</v>
      </c>
      <c r="J18" s="63">
        <f>'Pearl City'!P45</f>
        <v>0</v>
      </c>
      <c r="K18" s="63">
        <f>'Pearl City'!Q45</f>
        <v>1</v>
      </c>
      <c r="L18" s="63">
        <f>'Pearl City'!R45</f>
        <v>3</v>
      </c>
      <c r="M18" s="63">
        <f>'Pearl City'!S45</f>
        <v>0</v>
      </c>
      <c r="N18" s="63">
        <f>'Pearl City'!T45</f>
        <v>0</v>
      </c>
      <c r="O18" s="63">
        <f>'Pearl City'!U45</f>
        <v>3</v>
      </c>
      <c r="P18" s="63">
        <f>'Pearl City'!V45</f>
        <v>0</v>
      </c>
      <c r="Q18" s="63">
        <f>'Pearl City'!W45</f>
        <v>0</v>
      </c>
      <c r="R18" s="63">
        <f>'Pearl City'!X45</f>
        <v>2</v>
      </c>
      <c r="S18" s="63">
        <f>'Pearl City'!Y45</f>
        <v>0</v>
      </c>
      <c r="T18" s="63">
        <f>'Pearl City'!Z45</f>
        <v>10</v>
      </c>
      <c r="U18" s="63">
        <f>'Pearl City'!AA45</f>
        <v>4</v>
      </c>
      <c r="V18" s="63">
        <f>'Pearl City'!AB45</f>
        <v>0</v>
      </c>
      <c r="W18" s="63">
        <f>'Pearl City'!AC45</f>
        <v>0</v>
      </c>
      <c r="X18" s="63">
        <f>'Pearl City'!AD45</f>
        <v>0</v>
      </c>
      <c r="Y18" s="63">
        <f>'Pearl City'!AE45</f>
        <v>0</v>
      </c>
      <c r="Z18" s="63">
        <f>'Pearl City'!AF45</f>
        <v>0</v>
      </c>
      <c r="AA18" s="63">
        <f>'Pearl City'!AG45</f>
        <v>2</v>
      </c>
      <c r="AB18" s="63">
        <f>'Pearl City'!AH45</f>
        <v>0</v>
      </c>
      <c r="AC18" s="63">
        <f>'Pearl City'!AI45</f>
        <v>0</v>
      </c>
      <c r="AD18" s="63">
        <f>'Pearl City'!AJ45</f>
        <v>0</v>
      </c>
      <c r="AE18" s="63">
        <f>'Pearl City'!AK45</f>
        <v>9</v>
      </c>
      <c r="AF18" s="63">
        <f>'Pearl City'!AL45</f>
        <v>2</v>
      </c>
      <c r="AG18" s="63">
        <f>'Pearl City'!AM45</f>
        <v>0</v>
      </c>
      <c r="AH18" s="63">
        <f>'Pearl City'!AN45</f>
        <v>9</v>
      </c>
      <c r="AI18" s="63">
        <f>'Pearl City'!AO45</f>
        <v>3</v>
      </c>
      <c r="AJ18" s="63">
        <f>'Pearl City'!AP45</f>
        <v>0</v>
      </c>
      <c r="AK18" s="63">
        <f>'Pearl City'!AQ45</f>
        <v>0</v>
      </c>
      <c r="AL18" s="63">
        <f>'Pearl City'!AR45</f>
        <v>0</v>
      </c>
      <c r="AM18" s="63">
        <f>'Pearl City'!AS45</f>
        <v>0</v>
      </c>
      <c r="AN18" s="63">
        <f>'Pearl City'!AT45</f>
        <v>4</v>
      </c>
      <c r="AO18" s="63">
        <f>'Pearl City'!AU45</f>
        <v>0</v>
      </c>
      <c r="AP18" s="63">
        <f>'Pearl City'!AV45</f>
        <v>0</v>
      </c>
      <c r="AQ18" s="63">
        <f>'Pearl City'!AW45</f>
        <v>10</v>
      </c>
      <c r="AR18" s="63">
        <f>'Pearl City'!AX45</f>
        <v>7</v>
      </c>
      <c r="AS18" s="64">
        <f>'Pearl City'!AY45</f>
        <v>0.58823529411764708</v>
      </c>
    </row>
    <row r="19" spans="1:45">
      <c r="A19" s="28">
        <v>20190323.100000001</v>
      </c>
      <c r="B19" s="2" t="s">
        <v>266</v>
      </c>
      <c r="C19" s="31"/>
      <c r="D19" s="46">
        <f>Leilehua!J45</f>
        <v>11</v>
      </c>
      <c r="E19" s="72">
        <f>Leilehua!K45</f>
        <v>0</v>
      </c>
      <c r="F19" s="72">
        <f>Leilehua!L45</f>
        <v>1</v>
      </c>
      <c r="G19" s="72">
        <f>Leilehua!M45</f>
        <v>0</v>
      </c>
      <c r="H19" s="72">
        <f>Leilehua!N45</f>
        <v>0</v>
      </c>
      <c r="I19" s="72">
        <f>Leilehua!O45</f>
        <v>5</v>
      </c>
      <c r="J19" s="72">
        <f>Leilehua!P45</f>
        <v>0</v>
      </c>
      <c r="K19" s="72">
        <f>Leilehua!Q45</f>
        <v>2</v>
      </c>
      <c r="L19" s="72">
        <f>Leilehua!R45</f>
        <v>6</v>
      </c>
      <c r="M19" s="72">
        <f>Leilehua!S45</f>
        <v>0</v>
      </c>
      <c r="N19" s="72">
        <f>Leilehua!T45</f>
        <v>1</v>
      </c>
      <c r="O19" s="72">
        <f>Leilehua!U45</f>
        <v>5</v>
      </c>
      <c r="P19" s="72">
        <f>Leilehua!V45</f>
        <v>0</v>
      </c>
      <c r="Q19" s="72">
        <f>Leilehua!W45</f>
        <v>0</v>
      </c>
      <c r="R19" s="72">
        <f>Leilehua!X45</f>
        <v>5</v>
      </c>
      <c r="S19" s="72">
        <f>Leilehua!Y45</f>
        <v>1</v>
      </c>
      <c r="T19" s="72">
        <f>Leilehua!Z45</f>
        <v>12</v>
      </c>
      <c r="U19" s="72">
        <f>Leilehua!AA45</f>
        <v>0</v>
      </c>
      <c r="V19" s="72">
        <f>Leilehua!AB45</f>
        <v>0</v>
      </c>
      <c r="W19" s="72">
        <f>Leilehua!AC45</f>
        <v>1</v>
      </c>
      <c r="X19" s="72">
        <f>Leilehua!AD45</f>
        <v>1</v>
      </c>
      <c r="Y19" s="72">
        <f>Leilehua!AE45</f>
        <v>0</v>
      </c>
      <c r="Z19" s="72">
        <f>Leilehua!AF45</f>
        <v>0</v>
      </c>
      <c r="AA19" s="72">
        <f>Leilehua!AG45</f>
        <v>7</v>
      </c>
      <c r="AB19" s="72">
        <f>Leilehua!AH45</f>
        <v>0</v>
      </c>
      <c r="AC19" s="72">
        <f>Leilehua!AI45</f>
        <v>4</v>
      </c>
      <c r="AD19" s="72">
        <f>Leilehua!AJ45</f>
        <v>4</v>
      </c>
      <c r="AE19" s="72">
        <f>Leilehua!AK45</f>
        <v>4</v>
      </c>
      <c r="AF19" s="72">
        <f>Leilehua!AL45</f>
        <v>0</v>
      </c>
      <c r="AG19" s="72">
        <f>Leilehua!AM45</f>
        <v>0</v>
      </c>
      <c r="AH19" s="72">
        <f>Leilehua!AN45</f>
        <v>14</v>
      </c>
      <c r="AI19" s="72">
        <f>Leilehua!AO45</f>
        <v>5</v>
      </c>
      <c r="AJ19" s="72">
        <f>Leilehua!AP45</f>
        <v>0</v>
      </c>
      <c r="AK19" s="72">
        <f>Leilehua!AQ45</f>
        <v>0</v>
      </c>
      <c r="AL19" s="72">
        <f>Leilehua!AR45</f>
        <v>0</v>
      </c>
      <c r="AM19" s="72">
        <f>Leilehua!AS45</f>
        <v>0</v>
      </c>
      <c r="AN19" s="72">
        <f>Leilehua!AT45</f>
        <v>1</v>
      </c>
      <c r="AO19" s="72">
        <f>Leilehua!AU45</f>
        <v>3</v>
      </c>
      <c r="AP19" s="72">
        <f>Leilehua!AV45</f>
        <v>0</v>
      </c>
      <c r="AQ19" s="72">
        <f>Leilehua!AW45</f>
        <v>12</v>
      </c>
      <c r="AR19" s="72">
        <f>Leilehua!AX45</f>
        <v>14</v>
      </c>
      <c r="AS19" s="73">
        <f>Leilehua!AY45</f>
        <v>0.46153846153846156</v>
      </c>
    </row>
    <row r="20" spans="1:45">
      <c r="A20" s="28">
        <v>20190330.100000001</v>
      </c>
      <c r="B20" s="2" t="s">
        <v>319</v>
      </c>
      <c r="C20" s="31"/>
      <c r="D20" s="46">
        <f>Kapolei!J45</f>
        <v>7</v>
      </c>
      <c r="E20" s="80">
        <f>Kapolei!K45</f>
        <v>1</v>
      </c>
      <c r="F20" s="80">
        <f>Kapolei!L45</f>
        <v>1</v>
      </c>
      <c r="G20" s="80">
        <f>Kapolei!M45</f>
        <v>0</v>
      </c>
      <c r="H20" s="80">
        <f>Kapolei!N45</f>
        <v>0</v>
      </c>
      <c r="I20" s="80">
        <f>Kapolei!O45</f>
        <v>3</v>
      </c>
      <c r="J20" s="80">
        <f>Kapolei!P45</f>
        <v>0</v>
      </c>
      <c r="K20" s="80">
        <f>Kapolei!Q45</f>
        <v>6</v>
      </c>
      <c r="L20" s="80">
        <f>Kapolei!R45</f>
        <v>4</v>
      </c>
      <c r="M20" s="80">
        <f>Kapolei!S45</f>
        <v>1</v>
      </c>
      <c r="N20" s="80">
        <f>Kapolei!T45</f>
        <v>2</v>
      </c>
      <c r="O20" s="80">
        <f>Kapolei!U45</f>
        <v>8</v>
      </c>
      <c r="P20" s="80">
        <f>Kapolei!V45</f>
        <v>1</v>
      </c>
      <c r="Q20" s="80">
        <f>Kapolei!W45</f>
        <v>0</v>
      </c>
      <c r="R20" s="80">
        <f>Kapolei!X45</f>
        <v>5</v>
      </c>
      <c r="S20" s="80">
        <f>Kapolei!Y45</f>
        <v>1</v>
      </c>
      <c r="T20" s="80">
        <f>Kapolei!Z45</f>
        <v>16</v>
      </c>
      <c r="U20" s="80">
        <f>Kapolei!AA45</f>
        <v>8</v>
      </c>
      <c r="V20" s="80">
        <f>Kapolei!AB45</f>
        <v>2</v>
      </c>
      <c r="W20" s="80">
        <f>Kapolei!AC45</f>
        <v>4</v>
      </c>
      <c r="X20" s="80">
        <f>Kapolei!AD45</f>
        <v>2</v>
      </c>
      <c r="Y20" s="80">
        <f>Kapolei!AE45</f>
        <v>0</v>
      </c>
      <c r="Z20" s="80">
        <f>Kapolei!AF45</f>
        <v>0</v>
      </c>
      <c r="AA20" s="80">
        <f>Kapolei!AG45</f>
        <v>4</v>
      </c>
      <c r="AB20" s="80">
        <f>Kapolei!AH45</f>
        <v>0</v>
      </c>
      <c r="AC20" s="80">
        <f>Kapolei!AI45</f>
        <v>3</v>
      </c>
      <c r="AD20" s="80">
        <f>Kapolei!AJ45</f>
        <v>1</v>
      </c>
      <c r="AE20" s="80">
        <f>Kapolei!AK45</f>
        <v>9</v>
      </c>
      <c r="AF20" s="80">
        <f>Kapolei!AL45</f>
        <v>0</v>
      </c>
      <c r="AG20" s="80">
        <f>Kapolei!AM45</f>
        <v>0</v>
      </c>
      <c r="AH20" s="80">
        <f>Kapolei!AN45</f>
        <v>2</v>
      </c>
      <c r="AI20" s="80">
        <f>Kapolei!AO45</f>
        <v>4</v>
      </c>
      <c r="AJ20" s="80">
        <f>Kapolei!AP45</f>
        <v>0</v>
      </c>
      <c r="AK20" s="80">
        <f>Kapolei!AQ45</f>
        <v>0</v>
      </c>
      <c r="AL20" s="80">
        <f>Kapolei!AR45</f>
        <v>0</v>
      </c>
      <c r="AM20" s="80">
        <f>Kapolei!AS45</f>
        <v>0</v>
      </c>
      <c r="AN20" s="80">
        <f>Kapolei!AT45</f>
        <v>3</v>
      </c>
      <c r="AO20" s="80">
        <f>Kapolei!AU45</f>
        <v>1</v>
      </c>
      <c r="AP20" s="80">
        <f>Kapolei!AV45</f>
        <v>0</v>
      </c>
      <c r="AQ20" s="80">
        <f>Kapolei!AW45</f>
        <v>9</v>
      </c>
      <c r="AR20" s="80">
        <f>Kapolei!AX45</f>
        <v>22</v>
      </c>
      <c r="AS20" s="81">
        <f>Kapolei!AY45</f>
        <v>0.29032258064516131</v>
      </c>
    </row>
    <row r="21" spans="1:45">
      <c r="A21" s="28">
        <v>20190403.100000001</v>
      </c>
      <c r="B21" s="2" t="s">
        <v>222</v>
      </c>
      <c r="C21" s="31"/>
      <c r="D21" s="46">
        <f>Mililani!J45</f>
        <v>12</v>
      </c>
      <c r="E21" s="91">
        <f>Mililani!K45</f>
        <v>0</v>
      </c>
      <c r="F21" s="91">
        <f>Mililani!L45</f>
        <v>1</v>
      </c>
      <c r="G21" s="91">
        <f>Mililani!M45</f>
        <v>0</v>
      </c>
      <c r="H21" s="91">
        <f>Mililani!N45</f>
        <v>0</v>
      </c>
      <c r="I21" s="91">
        <f>Mililani!O45</f>
        <v>5</v>
      </c>
      <c r="J21" s="91">
        <f>Mililani!P45</f>
        <v>0</v>
      </c>
      <c r="K21" s="91">
        <f>Mililani!Q45</f>
        <v>3</v>
      </c>
      <c r="L21" s="91">
        <f>Mililani!R45</f>
        <v>3</v>
      </c>
      <c r="M21" s="91">
        <f>Mililani!S45</f>
        <v>1</v>
      </c>
      <c r="N21" s="91">
        <f>Mililani!T45</f>
        <v>0</v>
      </c>
      <c r="O21" s="91">
        <f>Mililani!U45</f>
        <v>4</v>
      </c>
      <c r="P21" s="91">
        <f>Mililani!V45</f>
        <v>1</v>
      </c>
      <c r="Q21" s="91">
        <f>Mililani!W45</f>
        <v>0</v>
      </c>
      <c r="R21" s="91">
        <f>Mililani!X45</f>
        <v>4</v>
      </c>
      <c r="S21" s="91">
        <f>Mililani!Y45</f>
        <v>0</v>
      </c>
      <c r="T21" s="91">
        <f>Mililani!Z45</f>
        <v>16</v>
      </c>
      <c r="U21" s="91">
        <f>Mililani!AA45</f>
        <v>9</v>
      </c>
      <c r="V21" s="91">
        <f>Mililani!AB45</f>
        <v>0</v>
      </c>
      <c r="W21" s="91">
        <f>Mililani!AC45</f>
        <v>0</v>
      </c>
      <c r="X21" s="91">
        <f>Mililani!AD45</f>
        <v>0</v>
      </c>
      <c r="Y21" s="91">
        <f>Mililani!AE45</f>
        <v>0</v>
      </c>
      <c r="Z21" s="91">
        <f>Mililani!AF45</f>
        <v>2</v>
      </c>
      <c r="AA21" s="91">
        <f>Mililani!AG45</f>
        <v>5</v>
      </c>
      <c r="AB21" s="91">
        <f>Mililani!AH45</f>
        <v>0</v>
      </c>
      <c r="AC21" s="91">
        <f>Mililani!AI45</f>
        <v>3</v>
      </c>
      <c r="AD21" s="91">
        <f>Mililani!AJ45</f>
        <v>5</v>
      </c>
      <c r="AE21" s="91">
        <f>Mililani!AK45</f>
        <v>6</v>
      </c>
      <c r="AF21" s="91">
        <f>Mililani!AL45</f>
        <v>0</v>
      </c>
      <c r="AG21" s="91">
        <f>Mililani!AM45</f>
        <v>0</v>
      </c>
      <c r="AH21" s="91">
        <f>Mililani!AN45</f>
        <v>11</v>
      </c>
      <c r="AI21" s="91">
        <f>Mililani!AO45</f>
        <v>3</v>
      </c>
      <c r="AJ21" s="91">
        <f>Mililani!AP45</f>
        <v>0</v>
      </c>
      <c r="AK21" s="91">
        <f>Mililani!AQ45</f>
        <v>0</v>
      </c>
      <c r="AL21" s="91">
        <f>Mililani!AR45</f>
        <v>0</v>
      </c>
      <c r="AM21" s="91">
        <f>Mililani!AS45</f>
        <v>0</v>
      </c>
      <c r="AN21" s="91">
        <f>Mililani!AT45</f>
        <v>4</v>
      </c>
      <c r="AO21" s="91">
        <f>Mililani!AU45</f>
        <v>0</v>
      </c>
      <c r="AP21" s="91">
        <f>Mililani!AV45</f>
        <v>0</v>
      </c>
      <c r="AQ21" s="91">
        <f>Mililani!AW45</f>
        <v>13</v>
      </c>
      <c r="AR21" s="91">
        <f>Mililani!AX45</f>
        <v>12</v>
      </c>
      <c r="AS21" s="92">
        <f>Mililani!AY45</f>
        <v>0.52</v>
      </c>
    </row>
    <row r="22" spans="1:45">
      <c r="A22" s="28">
        <v>20190405.100000001</v>
      </c>
      <c r="B22" s="2" t="s">
        <v>34</v>
      </c>
      <c r="C22" s="31"/>
      <c r="D22" s="46">
        <f>Campbell!J45</f>
        <v>14</v>
      </c>
      <c r="E22" s="99">
        <f>Campbell!K45</f>
        <v>1</v>
      </c>
      <c r="F22" s="99">
        <f>Campbell!L45</f>
        <v>3</v>
      </c>
      <c r="G22" s="99">
        <f>Campbell!M45</f>
        <v>0</v>
      </c>
      <c r="H22" s="99">
        <f>Campbell!N45</f>
        <v>0</v>
      </c>
      <c r="I22" s="99">
        <f>Campbell!O45</f>
        <v>5</v>
      </c>
      <c r="J22" s="99">
        <f>Campbell!P45</f>
        <v>0</v>
      </c>
      <c r="K22" s="99">
        <f>Campbell!Q45</f>
        <v>3</v>
      </c>
      <c r="L22" s="99">
        <f>Campbell!R45</f>
        <v>2</v>
      </c>
      <c r="M22" s="99">
        <f>Campbell!S45</f>
        <v>0</v>
      </c>
      <c r="N22" s="99">
        <f>Campbell!T45</f>
        <v>1</v>
      </c>
      <c r="O22" s="99">
        <f>Campbell!U45</f>
        <v>11</v>
      </c>
      <c r="P22" s="99">
        <f>Campbell!V45</f>
        <v>1</v>
      </c>
      <c r="Q22" s="99">
        <f>Campbell!W45</f>
        <v>0</v>
      </c>
      <c r="R22" s="99">
        <f>Campbell!X45</f>
        <v>9</v>
      </c>
      <c r="S22" s="99">
        <f>Campbell!Y45</f>
        <v>2</v>
      </c>
      <c r="T22" s="99">
        <f>Campbell!Z45</f>
        <v>12</v>
      </c>
      <c r="U22" s="99">
        <f>Campbell!AA45</f>
        <v>9</v>
      </c>
      <c r="V22" s="99">
        <f>Campbell!AB45</f>
        <v>0</v>
      </c>
      <c r="W22" s="99">
        <f>Campbell!AC45</f>
        <v>2</v>
      </c>
      <c r="X22" s="99">
        <f>Campbell!AD45</f>
        <v>1</v>
      </c>
      <c r="Y22" s="99">
        <f>Campbell!AE45</f>
        <v>0</v>
      </c>
      <c r="Z22" s="99">
        <f>Campbell!AF45</f>
        <v>0</v>
      </c>
      <c r="AA22" s="99">
        <f>Campbell!AG45</f>
        <v>3</v>
      </c>
      <c r="AB22" s="99">
        <f>Campbell!AH45</f>
        <v>0</v>
      </c>
      <c r="AC22" s="99">
        <f>Campbell!AI45</f>
        <v>4</v>
      </c>
      <c r="AD22" s="99">
        <f>Campbell!AJ45</f>
        <v>0</v>
      </c>
      <c r="AE22" s="99">
        <f>Campbell!AK45</f>
        <v>5</v>
      </c>
      <c r="AF22" s="99">
        <f>Campbell!AL45</f>
        <v>0</v>
      </c>
      <c r="AG22" s="99">
        <f>Campbell!AM45</f>
        <v>0</v>
      </c>
      <c r="AH22" s="99">
        <f>Campbell!AN45</f>
        <v>9</v>
      </c>
      <c r="AI22" s="99">
        <f>Campbell!AO45</f>
        <v>9</v>
      </c>
      <c r="AJ22" s="99">
        <f>Campbell!AP45</f>
        <v>0</v>
      </c>
      <c r="AK22" s="99">
        <f>Campbell!AQ45</f>
        <v>0</v>
      </c>
      <c r="AL22" s="99">
        <f>Campbell!AR45</f>
        <v>0</v>
      </c>
      <c r="AM22" s="99">
        <f>Campbell!AS45</f>
        <v>0</v>
      </c>
      <c r="AN22" s="99">
        <f>Campbell!AT45</f>
        <v>4</v>
      </c>
      <c r="AO22" s="99">
        <f>Campbell!AU45</f>
        <v>0</v>
      </c>
      <c r="AP22" s="99">
        <f>Campbell!AV45</f>
        <v>0</v>
      </c>
      <c r="AQ22" s="99">
        <f>Campbell!AW45</f>
        <v>18</v>
      </c>
      <c r="AR22" s="99">
        <f>Campbell!AX45</f>
        <v>18</v>
      </c>
      <c r="AS22" s="100">
        <f>Campbell!AY45</f>
        <v>0.5</v>
      </c>
    </row>
    <row r="23" spans="1:45">
      <c r="A23" s="28">
        <v>20190410.100000001</v>
      </c>
      <c r="B23" s="2" t="s">
        <v>220</v>
      </c>
      <c r="C23" s="31"/>
      <c r="D23" s="46">
        <f>Kahuku!J45</f>
        <v>9</v>
      </c>
      <c r="E23" s="110">
        <f>Kahuku!K45</f>
        <v>1</v>
      </c>
      <c r="F23" s="110">
        <f>Kahuku!L45</f>
        <v>2</v>
      </c>
      <c r="G23" s="110">
        <f>Kahuku!M45</f>
        <v>0</v>
      </c>
      <c r="H23" s="110">
        <f>Kahuku!N45</f>
        <v>0</v>
      </c>
      <c r="I23" s="110">
        <f>Kahuku!O45</f>
        <v>2</v>
      </c>
      <c r="J23" s="110">
        <f>Kahuku!P45</f>
        <v>0</v>
      </c>
      <c r="K23" s="110">
        <f>Kahuku!Q45</f>
        <v>3</v>
      </c>
      <c r="L23" s="110">
        <f>Kahuku!R45</f>
        <v>3</v>
      </c>
      <c r="M23" s="110">
        <f>Kahuku!S45</f>
        <v>0</v>
      </c>
      <c r="N23" s="110">
        <f>Kahuku!T45</f>
        <v>0</v>
      </c>
      <c r="O23" s="110">
        <f>Kahuku!U45</f>
        <v>7</v>
      </c>
      <c r="P23" s="110">
        <f>Kahuku!V45</f>
        <v>1</v>
      </c>
      <c r="Q23" s="110">
        <f>Kahuku!W45</f>
        <v>0</v>
      </c>
      <c r="R23" s="110">
        <f>Kahuku!X45</f>
        <v>3</v>
      </c>
      <c r="S23" s="110">
        <f>Kahuku!Y45</f>
        <v>1</v>
      </c>
      <c r="T23" s="110">
        <f>Kahuku!Z45</f>
        <v>15</v>
      </c>
      <c r="U23" s="110">
        <f>Kahuku!AA45</f>
        <v>4</v>
      </c>
      <c r="V23" s="110">
        <f>Kahuku!AB45</f>
        <v>0</v>
      </c>
      <c r="W23" s="110">
        <f>Kahuku!AC45</f>
        <v>2</v>
      </c>
      <c r="X23" s="110">
        <f>Kahuku!AD45</f>
        <v>1</v>
      </c>
      <c r="Y23" s="110">
        <f>Kahuku!AE45</f>
        <v>0</v>
      </c>
      <c r="Z23" s="110">
        <f>Kahuku!AF45</f>
        <v>0</v>
      </c>
      <c r="AA23" s="110">
        <f>Kahuku!AG45</f>
        <v>2</v>
      </c>
      <c r="AB23" s="110">
        <f>Kahuku!AH45</f>
        <v>0</v>
      </c>
      <c r="AC23" s="110">
        <f>Kahuku!AI45</f>
        <v>1</v>
      </c>
      <c r="AD23" s="110">
        <f>Kahuku!AJ45</f>
        <v>2</v>
      </c>
      <c r="AE23" s="110">
        <f>Kahuku!AK45</f>
        <v>7</v>
      </c>
      <c r="AF23" s="110">
        <f>Kahuku!AL45</f>
        <v>0</v>
      </c>
      <c r="AG23" s="110">
        <f>Kahuku!AM45</f>
        <v>0</v>
      </c>
      <c r="AH23" s="110">
        <f>Kahuku!AN45</f>
        <v>7</v>
      </c>
      <c r="AI23" s="110">
        <f>Kahuku!AO45</f>
        <v>4</v>
      </c>
      <c r="AJ23" s="110">
        <f>Kahuku!AP45</f>
        <v>0</v>
      </c>
      <c r="AK23" s="110">
        <f>Kahuku!AQ45</f>
        <v>0</v>
      </c>
      <c r="AL23" s="110">
        <f>Kahuku!AR45</f>
        <v>0</v>
      </c>
      <c r="AM23" s="110">
        <f>Kahuku!AS45</f>
        <v>0</v>
      </c>
      <c r="AN23" s="110">
        <f>Kahuku!AT45</f>
        <v>2</v>
      </c>
      <c r="AO23" s="110">
        <f>Kahuku!AU45</f>
        <v>2</v>
      </c>
      <c r="AP23" s="110">
        <f>Kahuku!AV45</f>
        <v>0</v>
      </c>
      <c r="AQ23" s="110">
        <f>Kahuku!AW45</f>
        <v>12</v>
      </c>
      <c r="AR23" s="110">
        <f>Kahuku!AX45</f>
        <v>14</v>
      </c>
      <c r="AS23" s="111">
        <f>Kahuku!AY45</f>
        <v>0.46153846153846156</v>
      </c>
    </row>
    <row r="24" spans="1:45">
      <c r="A24" s="28">
        <v>20190418.100000001</v>
      </c>
      <c r="B24" s="2" t="s">
        <v>367</v>
      </c>
      <c r="C24" s="31"/>
      <c r="D24" s="46">
        <f>'OIA-Campbell'!J45</f>
        <v>10</v>
      </c>
      <c r="E24" s="117">
        <f>'OIA-Campbell'!K45</f>
        <v>1</v>
      </c>
      <c r="F24" s="117">
        <f>'OIA-Campbell'!L45</f>
        <v>1</v>
      </c>
      <c r="G24" s="117">
        <f>'OIA-Campbell'!M45</f>
        <v>0</v>
      </c>
      <c r="H24" s="117">
        <f>'OIA-Campbell'!N45</f>
        <v>1</v>
      </c>
      <c r="I24" s="117">
        <f>'OIA-Campbell'!O45</f>
        <v>3</v>
      </c>
      <c r="J24" s="117">
        <f>'OIA-Campbell'!P45</f>
        <v>0</v>
      </c>
      <c r="K24" s="117">
        <f>'OIA-Campbell'!Q45</f>
        <v>2</v>
      </c>
      <c r="L24" s="117">
        <f>'OIA-Campbell'!R45</f>
        <v>6</v>
      </c>
      <c r="M24" s="117">
        <f>'OIA-Campbell'!S45</f>
        <v>4</v>
      </c>
      <c r="N24" s="117">
        <f>'OIA-Campbell'!T45</f>
        <v>0</v>
      </c>
      <c r="O24" s="117">
        <f>'OIA-Campbell'!U45</f>
        <v>2</v>
      </c>
      <c r="P24" s="117">
        <f>'OIA-Campbell'!V45</f>
        <v>2</v>
      </c>
      <c r="Q24" s="117">
        <f>'OIA-Campbell'!W45</f>
        <v>0</v>
      </c>
      <c r="R24" s="117">
        <f>'OIA-Campbell'!X45</f>
        <v>6</v>
      </c>
      <c r="S24" s="117">
        <f>'OIA-Campbell'!Y45</f>
        <v>1</v>
      </c>
      <c r="T24" s="117">
        <f>'OIA-Campbell'!Z45</f>
        <v>18</v>
      </c>
      <c r="U24" s="117">
        <f>'OIA-Campbell'!AA45</f>
        <v>5</v>
      </c>
      <c r="V24" s="117">
        <f>'OIA-Campbell'!AB45</f>
        <v>0</v>
      </c>
      <c r="W24" s="117">
        <f>'OIA-Campbell'!AC45</f>
        <v>0</v>
      </c>
      <c r="X24" s="117">
        <f>'OIA-Campbell'!AD45</f>
        <v>0</v>
      </c>
      <c r="Y24" s="117">
        <f>'OIA-Campbell'!AE45</f>
        <v>0</v>
      </c>
      <c r="Z24" s="117">
        <f>'OIA-Campbell'!AF45</f>
        <v>0</v>
      </c>
      <c r="AA24" s="117">
        <f>'OIA-Campbell'!AG45</f>
        <v>1</v>
      </c>
      <c r="AB24" s="117">
        <f>'OIA-Campbell'!AH45</f>
        <v>0</v>
      </c>
      <c r="AC24" s="117">
        <f>'OIA-Campbell'!AI45</f>
        <v>2</v>
      </c>
      <c r="AD24" s="117">
        <f>'OIA-Campbell'!AJ45</f>
        <v>7</v>
      </c>
      <c r="AE24" s="117">
        <f>'OIA-Campbell'!AK45</f>
        <v>7</v>
      </c>
      <c r="AF24" s="117">
        <f>'OIA-Campbell'!AL45</f>
        <v>0</v>
      </c>
      <c r="AG24" s="117">
        <f>'OIA-Campbell'!AM45</f>
        <v>0</v>
      </c>
      <c r="AH24" s="117">
        <f>'OIA-Campbell'!AN45</f>
        <v>14</v>
      </c>
      <c r="AI24" s="117">
        <f>'OIA-Campbell'!AO45</f>
        <v>3</v>
      </c>
      <c r="AJ24" s="117">
        <f>'OIA-Campbell'!AP45</f>
        <v>0</v>
      </c>
      <c r="AK24" s="117">
        <f>'OIA-Campbell'!AQ45</f>
        <v>0</v>
      </c>
      <c r="AL24" s="117">
        <f>'OIA-Campbell'!AR45</f>
        <v>0</v>
      </c>
      <c r="AM24" s="117">
        <f>'OIA-Campbell'!AS45</f>
        <v>0</v>
      </c>
      <c r="AN24" s="117">
        <f>'OIA-Campbell'!AT45</f>
        <v>4</v>
      </c>
      <c r="AO24" s="117">
        <f>'OIA-Campbell'!AU45</f>
        <v>0</v>
      </c>
      <c r="AP24" s="117">
        <f>'OIA-Campbell'!AV45</f>
        <v>0</v>
      </c>
      <c r="AQ24" s="117">
        <f>'OIA-Campbell'!AW45</f>
        <v>12</v>
      </c>
      <c r="AR24" s="117">
        <f>'OIA-Campbell'!AX45</f>
        <v>16</v>
      </c>
      <c r="AS24" s="118">
        <f>'OIA-Campbell'!AY45</f>
        <v>0.42857142857142855</v>
      </c>
    </row>
    <row r="25" spans="1:45">
      <c r="A25" s="28">
        <v>20190419.100000001</v>
      </c>
      <c r="B25" s="2" t="s">
        <v>368</v>
      </c>
      <c r="C25" s="31"/>
      <c r="D25" s="46">
        <f>'OIA-Kahuku'!J45</f>
        <v>4</v>
      </c>
      <c r="E25" s="117">
        <f>'OIA-Kahuku'!K45</f>
        <v>0</v>
      </c>
      <c r="F25" s="117">
        <f>'OIA-Kahuku'!L45</f>
        <v>1</v>
      </c>
      <c r="G25" s="117">
        <f>'OIA-Kahuku'!M45</f>
        <v>0</v>
      </c>
      <c r="H25" s="117">
        <f>'OIA-Kahuku'!N45</f>
        <v>0</v>
      </c>
      <c r="I25" s="117">
        <f>'OIA-Kahuku'!O45</f>
        <v>0</v>
      </c>
      <c r="J25" s="117">
        <f>'OIA-Kahuku'!P45</f>
        <v>0</v>
      </c>
      <c r="K25" s="117">
        <f>'OIA-Kahuku'!Q45</f>
        <v>6</v>
      </c>
      <c r="L25" s="117">
        <f>'OIA-Kahuku'!R45</f>
        <v>6</v>
      </c>
      <c r="M25" s="117">
        <f>'OIA-Kahuku'!S45</f>
        <v>0</v>
      </c>
      <c r="N25" s="117">
        <f>'OIA-Kahuku'!T45</f>
        <v>0</v>
      </c>
      <c r="O25" s="117">
        <f>'OIA-Kahuku'!U45</f>
        <v>12</v>
      </c>
      <c r="P25" s="117">
        <f>'OIA-Kahuku'!V45</f>
        <v>0</v>
      </c>
      <c r="Q25" s="117">
        <f>'OIA-Kahuku'!W45</f>
        <v>0</v>
      </c>
      <c r="R25" s="117">
        <f>'OIA-Kahuku'!X45</f>
        <v>8</v>
      </c>
      <c r="S25" s="117">
        <f>'OIA-Kahuku'!Y45</f>
        <v>0</v>
      </c>
      <c r="T25" s="117">
        <f>'OIA-Kahuku'!Z45</f>
        <v>17</v>
      </c>
      <c r="U25" s="117">
        <f>'OIA-Kahuku'!AA45</f>
        <v>8</v>
      </c>
      <c r="V25" s="117">
        <f>'OIA-Kahuku'!AB45</f>
        <v>1</v>
      </c>
      <c r="W25" s="117">
        <f>'OIA-Kahuku'!AC45</f>
        <v>0</v>
      </c>
      <c r="X25" s="117">
        <f>'OIA-Kahuku'!AD45</f>
        <v>0</v>
      </c>
      <c r="Y25" s="117">
        <f>'OIA-Kahuku'!AE45</f>
        <v>0</v>
      </c>
      <c r="Z25" s="117">
        <f>'OIA-Kahuku'!AF45</f>
        <v>1</v>
      </c>
      <c r="AA25" s="117">
        <f>'OIA-Kahuku'!AG45</f>
        <v>5</v>
      </c>
      <c r="AB25" s="117">
        <f>'OIA-Kahuku'!AH45</f>
        <v>1</v>
      </c>
      <c r="AC25" s="117">
        <f>'OIA-Kahuku'!AI45</f>
        <v>5</v>
      </c>
      <c r="AD25" s="117">
        <f>'OIA-Kahuku'!AJ45</f>
        <v>1</v>
      </c>
      <c r="AE25" s="117">
        <f>'OIA-Kahuku'!AK45</f>
        <v>5</v>
      </c>
      <c r="AF25" s="117">
        <f>'OIA-Kahuku'!AL45</f>
        <v>0</v>
      </c>
      <c r="AG25" s="117">
        <f>'OIA-Kahuku'!AM45</f>
        <v>0</v>
      </c>
      <c r="AH25" s="117">
        <f>'OIA-Kahuku'!AN45</f>
        <v>7</v>
      </c>
      <c r="AI25" s="117">
        <f>'OIA-Kahuku'!AO45</f>
        <v>6</v>
      </c>
      <c r="AJ25" s="117">
        <f>'OIA-Kahuku'!AP45</f>
        <v>0</v>
      </c>
      <c r="AK25" s="117">
        <f>'OIA-Kahuku'!AQ45</f>
        <v>0</v>
      </c>
      <c r="AL25" s="117">
        <f>'OIA-Kahuku'!AR45</f>
        <v>0</v>
      </c>
      <c r="AM25" s="117">
        <f>'OIA-Kahuku'!AS45</f>
        <v>0</v>
      </c>
      <c r="AN25" s="117">
        <f>'OIA-Kahuku'!AT45</f>
        <v>4</v>
      </c>
      <c r="AO25" s="117">
        <f>'OIA-Kahuku'!AU45</f>
        <v>0</v>
      </c>
      <c r="AP25" s="117">
        <f>'OIA-Kahuku'!AV45</f>
        <v>0</v>
      </c>
      <c r="AQ25" s="117">
        <f>'OIA-Kahuku'!AW45</f>
        <v>5</v>
      </c>
      <c r="AR25" s="117">
        <f>'OIA-Kahuku'!AX45</f>
        <v>24</v>
      </c>
      <c r="AS25" s="118">
        <f>'OIA-Kahuku'!AY45</f>
        <v>0.17241379310344829</v>
      </c>
    </row>
    <row r="26" spans="1:45">
      <c r="A26" s="28">
        <v>20190420.100000001</v>
      </c>
      <c r="B26" s="2" t="s">
        <v>187</v>
      </c>
      <c r="C26" s="31"/>
      <c r="D26" s="46">
        <f>'OIA-Kapolei'!J45</f>
        <v>4</v>
      </c>
      <c r="E26" s="124">
        <f>'OIA-Kapolei'!K45</f>
        <v>0</v>
      </c>
      <c r="F26" s="124">
        <f>'OIA-Kapolei'!L45</f>
        <v>3</v>
      </c>
      <c r="G26" s="124">
        <f>'OIA-Kapolei'!M45</f>
        <v>0</v>
      </c>
      <c r="H26" s="124">
        <f>'OIA-Kapolei'!N45</f>
        <v>0</v>
      </c>
      <c r="I26" s="124">
        <f>'OIA-Kapolei'!O45</f>
        <v>4</v>
      </c>
      <c r="J26" s="124">
        <f>'OIA-Kapolei'!P45</f>
        <v>0</v>
      </c>
      <c r="K26" s="124">
        <f>'OIA-Kapolei'!Q45</f>
        <v>3</v>
      </c>
      <c r="L26" s="124">
        <f>'OIA-Kapolei'!R45</f>
        <v>6</v>
      </c>
      <c r="M26" s="124">
        <f>'OIA-Kapolei'!S45</f>
        <v>1</v>
      </c>
      <c r="N26" s="124">
        <f>'OIA-Kapolei'!T45</f>
        <v>0</v>
      </c>
      <c r="O26" s="124">
        <f>'OIA-Kapolei'!U45</f>
        <v>5</v>
      </c>
      <c r="P26" s="124">
        <f>'OIA-Kapolei'!V45</f>
        <v>0</v>
      </c>
      <c r="Q26" s="124">
        <f>'OIA-Kapolei'!W45</f>
        <v>0</v>
      </c>
      <c r="R26" s="124">
        <f>'OIA-Kapolei'!X45</f>
        <v>7</v>
      </c>
      <c r="S26" s="124">
        <f>'OIA-Kapolei'!Y45</f>
        <v>1</v>
      </c>
      <c r="T26" s="124">
        <f>'OIA-Kapolei'!Z45</f>
        <v>20</v>
      </c>
      <c r="U26" s="124">
        <f>'OIA-Kapolei'!AA45</f>
        <v>4</v>
      </c>
      <c r="V26" s="124">
        <f>'OIA-Kapolei'!AB45</f>
        <v>0</v>
      </c>
      <c r="W26" s="124">
        <f>'OIA-Kapolei'!AC45</f>
        <v>1</v>
      </c>
      <c r="X26" s="124">
        <f>'OIA-Kapolei'!AD45</f>
        <v>1</v>
      </c>
      <c r="Y26" s="124">
        <f>'OIA-Kapolei'!AE45</f>
        <v>0</v>
      </c>
      <c r="Z26" s="124">
        <f>'OIA-Kapolei'!AF45</f>
        <v>1</v>
      </c>
      <c r="AA26" s="124">
        <f>'OIA-Kapolei'!AG45</f>
        <v>3</v>
      </c>
      <c r="AB26" s="124">
        <f>'OIA-Kapolei'!AH45</f>
        <v>0</v>
      </c>
      <c r="AC26" s="124">
        <f>'OIA-Kapolei'!AI45</f>
        <v>6</v>
      </c>
      <c r="AD26" s="124">
        <f>'OIA-Kapolei'!AJ45</f>
        <v>6</v>
      </c>
      <c r="AE26" s="124">
        <f>'OIA-Kapolei'!AK45</f>
        <v>4</v>
      </c>
      <c r="AF26" s="124">
        <f>'OIA-Kapolei'!AL45</f>
        <v>0</v>
      </c>
      <c r="AG26" s="124">
        <f>'OIA-Kapolei'!AM45</f>
        <v>0</v>
      </c>
      <c r="AH26" s="124">
        <f>'OIA-Kapolei'!AN45</f>
        <v>11</v>
      </c>
      <c r="AI26" s="124">
        <f>'OIA-Kapolei'!AO45</f>
        <v>1</v>
      </c>
      <c r="AJ26" s="124">
        <f>'OIA-Kapolei'!AP45</f>
        <v>0</v>
      </c>
      <c r="AK26" s="124">
        <f>'OIA-Kapolei'!AQ45</f>
        <v>0</v>
      </c>
      <c r="AL26" s="124">
        <f>'OIA-Kapolei'!AR45</f>
        <v>0</v>
      </c>
      <c r="AM26" s="124">
        <f>'OIA-Kapolei'!AS45</f>
        <v>0</v>
      </c>
      <c r="AN26" s="124">
        <f>'OIA-Kapolei'!AT45</f>
        <v>3</v>
      </c>
      <c r="AO26" s="124">
        <f>'OIA-Kapolei'!AU45</f>
        <v>1</v>
      </c>
      <c r="AP26" s="124">
        <f>'OIA-Kapolei'!AV45</f>
        <v>0</v>
      </c>
      <c r="AQ26" s="124">
        <f>'OIA-Kapolei'!AW45</f>
        <v>7</v>
      </c>
      <c r="AR26" s="124">
        <f>'OIA-Kapolei'!AX45</f>
        <v>15</v>
      </c>
      <c r="AS26" s="125">
        <f>'OIA-Kapolei'!AY45</f>
        <v>0.31818181818181818</v>
      </c>
    </row>
    <row r="27" spans="1:45">
      <c r="A27" s="28">
        <v>20190429.100000001</v>
      </c>
      <c r="B27" s="2" t="s">
        <v>528</v>
      </c>
      <c r="C27" s="31"/>
      <c r="D27" s="46">
        <f>'States-Kekaulike'!J45</f>
        <v>5</v>
      </c>
      <c r="E27" s="131">
        <f>'States-Kekaulike'!K45</f>
        <v>0</v>
      </c>
      <c r="F27" s="131">
        <f>'States-Kekaulike'!L45</f>
        <v>4</v>
      </c>
      <c r="G27" s="131">
        <f>'States-Kekaulike'!M45</f>
        <v>0</v>
      </c>
      <c r="H27" s="131">
        <f>'States-Kekaulike'!N45</f>
        <v>0</v>
      </c>
      <c r="I27" s="131">
        <f>'States-Kekaulike'!O45</f>
        <v>2</v>
      </c>
      <c r="J27" s="131">
        <f>'States-Kekaulike'!P45</f>
        <v>0</v>
      </c>
      <c r="K27" s="131">
        <f>'States-Kekaulike'!Q45</f>
        <v>6</v>
      </c>
      <c r="L27" s="131">
        <f>'States-Kekaulike'!R45</f>
        <v>3</v>
      </c>
      <c r="M27" s="131">
        <f>'States-Kekaulike'!S45</f>
        <v>1</v>
      </c>
      <c r="N27" s="131">
        <f>'States-Kekaulike'!T45</f>
        <v>2</v>
      </c>
      <c r="O27" s="131">
        <f>'States-Kekaulike'!U45</f>
        <v>5</v>
      </c>
      <c r="P27" s="131">
        <f>'States-Kekaulike'!V45</f>
        <v>2</v>
      </c>
      <c r="Q27" s="131">
        <f>'States-Kekaulike'!W45</f>
        <v>0</v>
      </c>
      <c r="R27" s="131">
        <f>'States-Kekaulike'!X45</f>
        <v>6</v>
      </c>
      <c r="S27" s="131">
        <f>'States-Kekaulike'!Y45</f>
        <v>0</v>
      </c>
      <c r="T27" s="131">
        <f>'States-Kekaulike'!Z45</f>
        <v>13</v>
      </c>
      <c r="U27" s="131">
        <f>'States-Kekaulike'!AA45</f>
        <v>2</v>
      </c>
      <c r="V27" s="131">
        <f>'States-Kekaulike'!AB45</f>
        <v>0</v>
      </c>
      <c r="W27" s="131">
        <f>'States-Kekaulike'!AC45</f>
        <v>0</v>
      </c>
      <c r="X27" s="131">
        <f>'States-Kekaulike'!AD45</f>
        <v>0</v>
      </c>
      <c r="Y27" s="131">
        <f>'States-Kekaulike'!AE45</f>
        <v>0</v>
      </c>
      <c r="Z27" s="131">
        <f>'States-Kekaulike'!AF45</f>
        <v>0</v>
      </c>
      <c r="AA27" s="131">
        <f>'States-Kekaulike'!AG45</f>
        <v>4</v>
      </c>
      <c r="AB27" s="131">
        <f>'States-Kekaulike'!AH45</f>
        <v>0</v>
      </c>
      <c r="AC27" s="131">
        <f>'States-Kekaulike'!AI45</f>
        <v>4</v>
      </c>
      <c r="AD27" s="131">
        <f>'States-Kekaulike'!AJ45</f>
        <v>0</v>
      </c>
      <c r="AE27" s="131">
        <f>'States-Kekaulike'!AK45</f>
        <v>3</v>
      </c>
      <c r="AF27" s="131">
        <f>'States-Kekaulike'!AL45</f>
        <v>0</v>
      </c>
      <c r="AG27" s="131">
        <f>'States-Kekaulike'!AM45</f>
        <v>0</v>
      </c>
      <c r="AH27" s="131">
        <f>'States-Kekaulike'!AN45</f>
        <v>4</v>
      </c>
      <c r="AI27" s="131">
        <f>'States-Kekaulike'!AO45</f>
        <v>2</v>
      </c>
      <c r="AJ27" s="131">
        <f>'States-Kekaulike'!AP45</f>
        <v>0</v>
      </c>
      <c r="AK27" s="131">
        <f>'States-Kekaulike'!AQ45</f>
        <v>0</v>
      </c>
      <c r="AL27" s="131">
        <f>'States-Kekaulike'!AR45</f>
        <v>0</v>
      </c>
      <c r="AM27" s="131">
        <f>'States-Kekaulike'!AS45</f>
        <v>0</v>
      </c>
      <c r="AN27" s="131">
        <f>'States-Kekaulike'!AT45</f>
        <v>1</v>
      </c>
      <c r="AO27" s="131">
        <f>'States-Kekaulike'!AU45</f>
        <v>3</v>
      </c>
      <c r="AP27" s="131">
        <f>'States-Kekaulike'!AV45</f>
        <v>0</v>
      </c>
      <c r="AQ27" s="131">
        <f>'States-Kekaulike'!AW45</f>
        <v>9</v>
      </c>
      <c r="AR27" s="131">
        <f>'States-Kekaulike'!AX45</f>
        <v>19</v>
      </c>
      <c r="AS27" s="132">
        <f>'States-Kekaulike'!AY45</f>
        <v>0.32142857142857145</v>
      </c>
    </row>
    <row r="28" spans="1:45">
      <c r="A28" s="28">
        <v>20190502.100000001</v>
      </c>
      <c r="B28" s="2" t="s">
        <v>529</v>
      </c>
      <c r="C28" s="31"/>
      <c r="D28" s="46">
        <f>'States-Punahou'!J45</f>
        <v>4</v>
      </c>
      <c r="E28" s="131">
        <f>'States-Punahou'!K45</f>
        <v>0</v>
      </c>
      <c r="F28" s="131">
        <f>'States-Punahou'!L45</f>
        <v>1</v>
      </c>
      <c r="G28" s="131">
        <f>'States-Punahou'!M45</f>
        <v>0</v>
      </c>
      <c r="H28" s="131">
        <f>'States-Punahou'!N45</f>
        <v>0</v>
      </c>
      <c r="I28" s="131">
        <f>'States-Punahou'!O45</f>
        <v>0</v>
      </c>
      <c r="J28" s="131">
        <f>'States-Punahou'!P45</f>
        <v>0</v>
      </c>
      <c r="K28" s="131">
        <f>'States-Punahou'!Q45</f>
        <v>1</v>
      </c>
      <c r="L28" s="131">
        <f>'States-Punahou'!R45</f>
        <v>4</v>
      </c>
      <c r="M28" s="131">
        <f>'States-Punahou'!S45</f>
        <v>1</v>
      </c>
      <c r="N28" s="131">
        <f>'States-Punahou'!T45</f>
        <v>0</v>
      </c>
      <c r="O28" s="131">
        <f>'States-Punahou'!U45</f>
        <v>3</v>
      </c>
      <c r="P28" s="131">
        <f>'States-Punahou'!V45</f>
        <v>2</v>
      </c>
      <c r="Q28" s="131">
        <f>'States-Punahou'!W45</f>
        <v>0</v>
      </c>
      <c r="R28" s="131">
        <f>'States-Punahou'!X45</f>
        <v>3</v>
      </c>
      <c r="S28" s="131">
        <f>'States-Punahou'!Y45</f>
        <v>1</v>
      </c>
      <c r="T28" s="131">
        <f>'States-Punahou'!Z45</f>
        <v>14</v>
      </c>
      <c r="U28" s="131">
        <f>'States-Punahou'!AA45</f>
        <v>4</v>
      </c>
      <c r="V28" s="131">
        <f>'States-Punahou'!AB45</f>
        <v>2</v>
      </c>
      <c r="W28" s="131">
        <f>'States-Punahou'!AC45</f>
        <v>0</v>
      </c>
      <c r="X28" s="131">
        <f>'States-Punahou'!AD45</f>
        <v>0</v>
      </c>
      <c r="Y28" s="131">
        <f>'States-Punahou'!AE45</f>
        <v>0</v>
      </c>
      <c r="Z28" s="131">
        <f>'States-Punahou'!AF45</f>
        <v>1</v>
      </c>
      <c r="AA28" s="131">
        <f>'States-Punahou'!AG45</f>
        <v>6</v>
      </c>
      <c r="AB28" s="131">
        <f>'States-Punahou'!AH45</f>
        <v>0</v>
      </c>
      <c r="AC28" s="131">
        <f>'States-Punahou'!AI45</f>
        <v>6</v>
      </c>
      <c r="AD28" s="131">
        <f>'States-Punahou'!AJ45</f>
        <v>6</v>
      </c>
      <c r="AE28" s="131">
        <f>'States-Punahou'!AK45</f>
        <v>9</v>
      </c>
      <c r="AF28" s="131">
        <f>'States-Punahou'!AL45</f>
        <v>4</v>
      </c>
      <c r="AG28" s="131">
        <f>'States-Punahou'!AM45</f>
        <v>4</v>
      </c>
      <c r="AH28" s="131">
        <f>'States-Punahou'!AN45</f>
        <v>10</v>
      </c>
      <c r="AI28" s="131">
        <f>'States-Punahou'!AO45</f>
        <v>14</v>
      </c>
      <c r="AJ28" s="131">
        <f>'States-Punahou'!AP45</f>
        <v>0</v>
      </c>
      <c r="AK28" s="131">
        <f>'States-Punahou'!AQ45</f>
        <v>0</v>
      </c>
      <c r="AL28" s="131">
        <f>'States-Punahou'!AR45</f>
        <v>0</v>
      </c>
      <c r="AM28" s="131">
        <f>'States-Punahou'!AS45</f>
        <v>0</v>
      </c>
      <c r="AN28" s="131">
        <f>'States-Punahou'!AT45</f>
        <v>0</v>
      </c>
      <c r="AO28" s="131">
        <f>'States-Punahou'!AU45</f>
        <v>4</v>
      </c>
      <c r="AP28" s="131">
        <f>'States-Punahou'!AV45</f>
        <v>0</v>
      </c>
      <c r="AQ28" s="131">
        <f>'States-Punahou'!AW45</f>
        <v>5</v>
      </c>
      <c r="AR28" s="131">
        <f>'States-Punahou'!AX45</f>
        <v>11</v>
      </c>
      <c r="AS28" s="132">
        <f>'States-Punahou'!AY45</f>
        <v>0.3125</v>
      </c>
    </row>
    <row r="29" spans="1:45">
      <c r="A29" s="28">
        <v>20190503.100000001</v>
      </c>
      <c r="B29" s="2" t="s">
        <v>530</v>
      </c>
      <c r="C29" s="31"/>
      <c r="D29" s="46">
        <f>'States-Kahuku'!J45</f>
        <v>4</v>
      </c>
      <c r="E29" s="131">
        <f>'States-Kahuku'!K45</f>
        <v>0</v>
      </c>
      <c r="F29" s="131">
        <f>'States-Kahuku'!L45</f>
        <v>3</v>
      </c>
      <c r="G29" s="131">
        <f>'States-Kahuku'!M45</f>
        <v>0</v>
      </c>
      <c r="H29" s="131">
        <f>'States-Kahuku'!N45</f>
        <v>0</v>
      </c>
      <c r="I29" s="131">
        <f>'States-Kahuku'!O45</f>
        <v>2</v>
      </c>
      <c r="J29" s="131">
        <f>'States-Kahuku'!P45</f>
        <v>0</v>
      </c>
      <c r="K29" s="131">
        <f>'States-Kahuku'!Q45</f>
        <v>8</v>
      </c>
      <c r="L29" s="131">
        <f>'States-Kahuku'!R45</f>
        <v>4</v>
      </c>
      <c r="M29" s="131">
        <f>'States-Kahuku'!S45</f>
        <v>0</v>
      </c>
      <c r="N29" s="131">
        <f>'States-Kahuku'!T45</f>
        <v>0</v>
      </c>
      <c r="O29" s="131">
        <f>'States-Kahuku'!U45</f>
        <v>11</v>
      </c>
      <c r="P29" s="131">
        <f>'States-Kahuku'!V45</f>
        <v>1</v>
      </c>
      <c r="Q29" s="131">
        <f>'States-Kahuku'!W45</f>
        <v>0</v>
      </c>
      <c r="R29" s="131">
        <f>'States-Kahuku'!X45</f>
        <v>6</v>
      </c>
      <c r="S29" s="131">
        <f>'States-Kahuku'!Y45</f>
        <v>1</v>
      </c>
      <c r="T29" s="131">
        <f>'States-Kahuku'!Z45</f>
        <v>18</v>
      </c>
      <c r="U29" s="131">
        <f>'States-Kahuku'!AA45</f>
        <v>7</v>
      </c>
      <c r="V29" s="131">
        <f>'States-Kahuku'!AB45</f>
        <v>0</v>
      </c>
      <c r="W29" s="131">
        <f>'States-Kahuku'!AC45</f>
        <v>2</v>
      </c>
      <c r="X29" s="131">
        <f>'States-Kahuku'!AD45</f>
        <v>1</v>
      </c>
      <c r="Y29" s="131">
        <f>'States-Kahuku'!AE45</f>
        <v>0</v>
      </c>
      <c r="Z29" s="131">
        <f>'States-Kahuku'!AF45</f>
        <v>0</v>
      </c>
      <c r="AA29" s="131">
        <f>'States-Kahuku'!AG45</f>
        <v>6</v>
      </c>
      <c r="AB29" s="131">
        <f>'States-Kahuku'!AH45</f>
        <v>0</v>
      </c>
      <c r="AC29" s="131">
        <f>'States-Kahuku'!AI45</f>
        <v>2</v>
      </c>
      <c r="AD29" s="131">
        <f>'States-Kahuku'!AJ45</f>
        <v>5</v>
      </c>
      <c r="AE29" s="131">
        <f>'States-Kahuku'!AK45</f>
        <v>2</v>
      </c>
      <c r="AF29" s="131">
        <f>'States-Kahuku'!AL45</f>
        <v>2</v>
      </c>
      <c r="AG29" s="131">
        <f>'States-Kahuku'!AM45</f>
        <v>0</v>
      </c>
      <c r="AH29" s="131">
        <f>'States-Kahuku'!AN45</f>
        <v>4</v>
      </c>
      <c r="AI29" s="131">
        <f>'States-Kahuku'!AO45</f>
        <v>4</v>
      </c>
      <c r="AJ29" s="131">
        <f>'States-Kahuku'!AP45</f>
        <v>0</v>
      </c>
      <c r="AK29" s="131">
        <f>'States-Kahuku'!AQ45</f>
        <v>0</v>
      </c>
      <c r="AL29" s="131">
        <f>'States-Kahuku'!AR45</f>
        <v>0</v>
      </c>
      <c r="AM29" s="131">
        <f>'States-Kahuku'!AS45</f>
        <v>0</v>
      </c>
      <c r="AN29" s="131">
        <f>'States-Kahuku'!AT45</f>
        <v>4</v>
      </c>
      <c r="AO29" s="131">
        <f>'States-Kahuku'!AU45</f>
        <v>0</v>
      </c>
      <c r="AP29" s="131">
        <f>'States-Kahuku'!AV45</f>
        <v>0</v>
      </c>
      <c r="AQ29" s="131">
        <f>'States-Kahuku'!AW45</f>
        <v>7</v>
      </c>
      <c r="AR29" s="131">
        <f>'States-Kahuku'!AX45</f>
        <v>24</v>
      </c>
      <c r="AS29" s="132">
        <f>'States-Kahuku'!AY45</f>
        <v>0.22580645161290322</v>
      </c>
    </row>
    <row r="30" spans="1:45">
      <c r="A30" s="28">
        <v>20190504.100000001</v>
      </c>
      <c r="B30" s="2" t="s">
        <v>531</v>
      </c>
      <c r="C30" s="31"/>
      <c r="D30" s="46">
        <f>'States-Baldwin'!J45</f>
        <v>5</v>
      </c>
      <c r="E30" s="134">
        <f>'States-Baldwin'!K45</f>
        <v>0</v>
      </c>
      <c r="F30" s="134">
        <f>'States-Baldwin'!L45</f>
        <v>1</v>
      </c>
      <c r="G30" s="134">
        <f>'States-Baldwin'!M45</f>
        <v>0</v>
      </c>
      <c r="H30" s="134">
        <f>'States-Baldwin'!N45</f>
        <v>0</v>
      </c>
      <c r="I30" s="134">
        <f>'States-Baldwin'!O45</f>
        <v>1</v>
      </c>
      <c r="J30" s="134">
        <f>'States-Baldwin'!P45</f>
        <v>0</v>
      </c>
      <c r="K30" s="134">
        <f>'States-Baldwin'!Q45</f>
        <v>6</v>
      </c>
      <c r="L30" s="134">
        <f>'States-Baldwin'!R45</f>
        <v>3</v>
      </c>
      <c r="M30" s="134">
        <f>'States-Baldwin'!S45</f>
        <v>0</v>
      </c>
      <c r="N30" s="134">
        <f>'States-Baldwin'!T45</f>
        <v>2</v>
      </c>
      <c r="O30" s="134">
        <f>'States-Baldwin'!U45</f>
        <v>7</v>
      </c>
      <c r="P30" s="134">
        <f>'States-Baldwin'!V45</f>
        <v>1</v>
      </c>
      <c r="Q30" s="134">
        <f>'States-Baldwin'!W45</f>
        <v>0</v>
      </c>
      <c r="R30" s="134">
        <f>'States-Baldwin'!X45</f>
        <v>6</v>
      </c>
      <c r="S30" s="134">
        <f>'States-Baldwin'!Y45</f>
        <v>0</v>
      </c>
      <c r="T30" s="134">
        <f>'States-Baldwin'!Z45</f>
        <v>13</v>
      </c>
      <c r="U30" s="134">
        <f>'States-Baldwin'!AA45</f>
        <v>13</v>
      </c>
      <c r="V30" s="134">
        <f>'States-Baldwin'!AB45</f>
        <v>0</v>
      </c>
      <c r="W30" s="134">
        <f>'States-Baldwin'!AC45</f>
        <v>0</v>
      </c>
      <c r="X30" s="134">
        <f>'States-Baldwin'!AD45</f>
        <v>0</v>
      </c>
      <c r="Y30" s="134">
        <f>'States-Baldwin'!AE45</f>
        <v>0</v>
      </c>
      <c r="Z30" s="134">
        <f>'States-Baldwin'!AF45</f>
        <v>1</v>
      </c>
      <c r="AA30" s="134">
        <f>'States-Baldwin'!AG45</f>
        <v>6</v>
      </c>
      <c r="AB30" s="134">
        <f>'States-Baldwin'!AH45</f>
        <v>0</v>
      </c>
      <c r="AC30" s="134">
        <f>'States-Baldwin'!AI45</f>
        <v>7</v>
      </c>
      <c r="AD30" s="134">
        <f>'States-Baldwin'!AJ45</f>
        <v>5</v>
      </c>
      <c r="AE30" s="134">
        <f>'States-Baldwin'!AK45</f>
        <v>2</v>
      </c>
      <c r="AF30" s="134">
        <f>'States-Baldwin'!AL45</f>
        <v>1</v>
      </c>
      <c r="AG30" s="134">
        <f>'States-Baldwin'!AM45</f>
        <v>0</v>
      </c>
      <c r="AH30" s="134">
        <f>'States-Baldwin'!AN45</f>
        <v>9</v>
      </c>
      <c r="AI30" s="134">
        <f>'States-Baldwin'!AO45</f>
        <v>4</v>
      </c>
      <c r="AJ30" s="134">
        <f>'States-Baldwin'!AP45</f>
        <v>0</v>
      </c>
      <c r="AK30" s="134">
        <f>'States-Baldwin'!AQ45</f>
        <v>0</v>
      </c>
      <c r="AL30" s="134">
        <f>'States-Baldwin'!AR45</f>
        <v>0</v>
      </c>
      <c r="AM30" s="134">
        <f>'States-Baldwin'!AS45</f>
        <v>0</v>
      </c>
      <c r="AN30" s="134">
        <f>'States-Baldwin'!AT45</f>
        <v>3</v>
      </c>
      <c r="AO30" s="134">
        <f>'States-Baldwin'!AU45</f>
        <v>1</v>
      </c>
      <c r="AP30" s="134">
        <f>'States-Baldwin'!AV45</f>
        <v>0</v>
      </c>
      <c r="AQ30" s="134">
        <f>'States-Baldwin'!AW45</f>
        <v>6</v>
      </c>
      <c r="AR30" s="134">
        <f>'States-Baldwin'!AX45</f>
        <v>19</v>
      </c>
      <c r="AS30" s="135">
        <f>'States-Baldwin'!AY45</f>
        <v>0.24</v>
      </c>
    </row>
    <row r="31" spans="1:45">
      <c r="A31" s="28" t="s">
        <v>123</v>
      </c>
      <c r="B31" s="2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64"/>
    </row>
  </sheetData>
  <mergeCells count="15">
    <mergeCell ref="F2:G2"/>
    <mergeCell ref="F3:G3"/>
    <mergeCell ref="F4:G4"/>
    <mergeCell ref="AM2:AN2"/>
    <mergeCell ref="AM3:AN3"/>
    <mergeCell ref="AM4:AN4"/>
    <mergeCell ref="AK2:AL2"/>
    <mergeCell ref="AK3:AL3"/>
    <mergeCell ref="AK4:AL4"/>
    <mergeCell ref="K2:N2"/>
    <mergeCell ref="K3:N3"/>
    <mergeCell ref="K4:N4"/>
    <mergeCell ref="O2:P2"/>
    <mergeCell ref="O3:P3"/>
    <mergeCell ref="O4:P4"/>
  </mergeCells>
  <phoneticPr fontId="3" type="noConversion"/>
  <pageMargins left="0.5" right="0.5" top="1" bottom="1" header="0.5" footer="0.5"/>
  <headerFooter>
    <oddHeader>&amp;CROOSEVELT HIGH SCHOOL - GIRLS WATER POLO - 2019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C20" sqref="C20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127" customWidth="1"/>
    <col min="16" max="16" width="0.85546875" style="127" customWidth="1"/>
    <col min="17" max="22" width="4.140625" style="127" customWidth="1"/>
    <col min="23" max="23" width="0.85546875" style="127" customWidth="1"/>
    <col min="24" max="30" width="4.140625" style="127" customWidth="1"/>
    <col min="31" max="31" width="0.85546875" style="127" customWidth="1"/>
    <col min="32" max="41" width="4.140625" style="127" customWidth="1"/>
    <col min="42" max="42" width="0.85546875" style="127" customWidth="1"/>
    <col min="43" max="47" width="4.140625" style="127" customWidth="1"/>
    <col min="48" max="48" width="0.85546875" style="130" customWidth="1"/>
    <col min="49" max="50" width="6.7109375" style="127" customWidth="1"/>
    <col min="51" max="51" width="6.7109375" style="126" customWidth="1"/>
    <col min="52" max="52" width="5.7109375" style="127" customWidth="1"/>
    <col min="53" max="53" width="5.7109375" style="130" customWidth="1"/>
    <col min="54" max="16384" width="10.7109375" style="130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553</v>
      </c>
      <c r="J1" s="149"/>
      <c r="K1" s="150">
        <v>20190504.100000001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129">
        <v>1</v>
      </c>
      <c r="B2" s="129">
        <v>4</v>
      </c>
      <c r="C2" s="133" t="s">
        <v>73</v>
      </c>
      <c r="E2" s="129">
        <v>3</v>
      </c>
      <c r="F2" s="129">
        <v>4</v>
      </c>
      <c r="G2" s="133" t="s">
        <v>89</v>
      </c>
      <c r="I2" s="149" t="s">
        <v>554</v>
      </c>
      <c r="J2" s="149"/>
      <c r="K2" s="150" t="s">
        <v>70</v>
      </c>
      <c r="L2" s="150"/>
      <c r="M2" s="150"/>
      <c r="Q2" s="137" t="s">
        <v>149</v>
      </c>
      <c r="R2" s="138"/>
      <c r="S2" s="139"/>
      <c r="T2" s="28">
        <v>6</v>
      </c>
      <c r="U2" s="19" t="str">
        <f>IF(T2&gt;T3,"W","L")</f>
        <v>W</v>
      </c>
      <c r="AF2" s="21" t="s">
        <v>439</v>
      </c>
      <c r="AG2" s="129">
        <v>1</v>
      </c>
      <c r="AH2" s="129">
        <v>4</v>
      </c>
      <c r="AI2" s="129">
        <v>11</v>
      </c>
      <c r="AJ2" s="129">
        <v>15</v>
      </c>
      <c r="AK2" s="129">
        <v>10</v>
      </c>
      <c r="AL2" s="129">
        <v>17</v>
      </c>
      <c r="AM2" s="129">
        <v>16</v>
      </c>
    </row>
    <row r="3" spans="1:53">
      <c r="A3" s="129"/>
      <c r="B3" s="129">
        <v>17</v>
      </c>
      <c r="C3" s="133" t="s">
        <v>74</v>
      </c>
      <c r="E3" s="129"/>
      <c r="F3" s="129">
        <v>10</v>
      </c>
      <c r="G3" s="133" t="s">
        <v>96</v>
      </c>
      <c r="I3" s="149" t="s">
        <v>548</v>
      </c>
      <c r="J3" s="149"/>
      <c r="K3" s="150" t="s">
        <v>71</v>
      </c>
      <c r="L3" s="150"/>
      <c r="M3" s="150"/>
      <c r="Q3" s="140" t="str">
        <f>K2</f>
        <v>Baldwin</v>
      </c>
      <c r="R3" s="141"/>
      <c r="S3" s="142"/>
      <c r="T3" s="28">
        <v>4</v>
      </c>
      <c r="U3" s="19" t="str">
        <f>IF(T2&lt;T3,"W","L")</f>
        <v>L</v>
      </c>
      <c r="AF3" s="21" t="s">
        <v>440</v>
      </c>
      <c r="AG3" s="129">
        <v>1</v>
      </c>
      <c r="AH3" s="129">
        <v>11</v>
      </c>
      <c r="AI3" s="129">
        <v>4</v>
      </c>
      <c r="AJ3" s="129">
        <v>15</v>
      </c>
      <c r="AK3" s="129">
        <v>10</v>
      </c>
      <c r="AL3" s="129">
        <v>17</v>
      </c>
      <c r="AM3" s="129">
        <v>16</v>
      </c>
    </row>
    <row r="4" spans="1:53">
      <c r="A4" s="129"/>
      <c r="B4" s="129">
        <v>16</v>
      </c>
      <c r="C4" s="133" t="s">
        <v>75</v>
      </c>
      <c r="E4" s="129"/>
      <c r="F4" s="129">
        <v>10</v>
      </c>
      <c r="G4" s="133" t="s">
        <v>88</v>
      </c>
      <c r="I4" s="149" t="s">
        <v>549</v>
      </c>
      <c r="J4" s="149"/>
      <c r="K4" s="151" t="s">
        <v>72</v>
      </c>
      <c r="L4" s="150"/>
      <c r="M4" s="150"/>
      <c r="AF4" s="21" t="s">
        <v>441</v>
      </c>
      <c r="AG4" s="129">
        <v>1</v>
      </c>
      <c r="AH4" s="129">
        <v>10</v>
      </c>
      <c r="AI4" s="129">
        <v>9</v>
      </c>
      <c r="AJ4" s="129">
        <v>10</v>
      </c>
      <c r="AK4" s="129">
        <v>11</v>
      </c>
      <c r="AL4" s="129">
        <v>15</v>
      </c>
      <c r="AM4" s="129">
        <v>4</v>
      </c>
    </row>
    <row r="5" spans="1:53">
      <c r="A5" s="129"/>
      <c r="B5" s="129">
        <v>15</v>
      </c>
      <c r="C5" s="133" t="s">
        <v>76</v>
      </c>
      <c r="E5" s="129"/>
      <c r="F5" s="129">
        <v>11</v>
      </c>
      <c r="G5" s="133" t="s">
        <v>86</v>
      </c>
      <c r="AF5" s="21" t="s">
        <v>442</v>
      </c>
      <c r="AG5" s="129">
        <v>1</v>
      </c>
      <c r="AH5" s="129">
        <v>4</v>
      </c>
      <c r="AI5" s="129">
        <v>10</v>
      </c>
      <c r="AJ5" s="129">
        <v>17</v>
      </c>
      <c r="AK5" s="129">
        <v>11</v>
      </c>
      <c r="AL5" s="129">
        <v>16</v>
      </c>
      <c r="AM5" s="129">
        <v>15</v>
      </c>
    </row>
    <row r="6" spans="1:53">
      <c r="A6" s="129"/>
      <c r="B6" s="129">
        <v>11</v>
      </c>
      <c r="C6" s="133" t="s">
        <v>77</v>
      </c>
      <c r="E6" s="129"/>
      <c r="F6" s="129">
        <v>11</v>
      </c>
      <c r="G6" s="133" t="s">
        <v>75</v>
      </c>
      <c r="AF6" s="21" t="s">
        <v>443</v>
      </c>
      <c r="AG6" s="129"/>
      <c r="AH6" s="129"/>
      <c r="AI6" s="129"/>
      <c r="AJ6" s="129"/>
      <c r="AK6" s="129"/>
      <c r="AL6" s="129"/>
      <c r="AM6" s="129"/>
    </row>
    <row r="7" spans="1:53">
      <c r="A7" s="129"/>
      <c r="B7" s="129">
        <v>11</v>
      </c>
      <c r="C7" s="133" t="s">
        <v>74</v>
      </c>
      <c r="E7" s="129"/>
      <c r="F7" s="129">
        <v>9</v>
      </c>
      <c r="G7" s="133" t="s">
        <v>74</v>
      </c>
      <c r="AF7" s="21" t="s">
        <v>444</v>
      </c>
      <c r="AG7" s="129"/>
      <c r="AH7" s="129"/>
      <c r="AI7" s="129"/>
      <c r="AJ7" s="129"/>
      <c r="AK7" s="129"/>
      <c r="AL7" s="129"/>
      <c r="AM7" s="129"/>
    </row>
    <row r="8" spans="1:53">
      <c r="A8" s="129"/>
      <c r="B8" s="129">
        <v>11</v>
      </c>
      <c r="C8" s="133" t="s">
        <v>78</v>
      </c>
      <c r="E8" s="129"/>
      <c r="F8" s="129">
        <v>9</v>
      </c>
      <c r="G8" s="133" t="s">
        <v>94</v>
      </c>
      <c r="AF8" s="22" t="s">
        <v>445</v>
      </c>
      <c r="AG8" s="129"/>
      <c r="AH8" s="129"/>
      <c r="AI8" s="129"/>
      <c r="AJ8" s="129"/>
      <c r="AK8" s="129"/>
      <c r="AL8" s="129"/>
      <c r="AM8" s="129"/>
    </row>
    <row r="9" spans="1:53">
      <c r="A9" s="129"/>
      <c r="B9" s="129">
        <v>11</v>
      </c>
      <c r="C9" s="133" t="s">
        <v>74</v>
      </c>
      <c r="E9" s="129"/>
      <c r="F9" s="129">
        <v>4</v>
      </c>
      <c r="G9" s="133" t="s">
        <v>82</v>
      </c>
    </row>
    <row r="10" spans="1:53">
      <c r="A10" s="129"/>
      <c r="B10" s="129">
        <v>11</v>
      </c>
      <c r="C10" s="133" t="s">
        <v>79</v>
      </c>
      <c r="E10" s="129"/>
      <c r="F10" s="129">
        <v>11</v>
      </c>
      <c r="G10" s="133" t="s">
        <v>87</v>
      </c>
    </row>
    <row r="11" spans="1:53">
      <c r="A11" s="129"/>
      <c r="B11" s="129">
        <v>4</v>
      </c>
      <c r="C11" s="133" t="s">
        <v>80</v>
      </c>
      <c r="E11" s="129"/>
      <c r="F11" s="129">
        <v>11</v>
      </c>
      <c r="G11" s="133" t="s">
        <v>77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W11" s="130"/>
      <c r="AX11" s="130"/>
      <c r="AY11" s="130"/>
      <c r="AZ11" s="130"/>
    </row>
    <row r="12" spans="1:53">
      <c r="A12" s="129"/>
      <c r="B12" s="129">
        <v>4</v>
      </c>
      <c r="C12" s="133" t="s">
        <v>81</v>
      </c>
      <c r="E12" s="129"/>
      <c r="F12" s="129">
        <v>11</v>
      </c>
      <c r="G12" s="133" t="s">
        <v>90</v>
      </c>
      <c r="I12" s="127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6" t="s">
        <v>124</v>
      </c>
      <c r="AX12" s="56" t="s">
        <v>139</v>
      </c>
      <c r="AY12" s="57" t="s">
        <v>137</v>
      </c>
      <c r="AZ12" s="28" t="s">
        <v>140</v>
      </c>
    </row>
    <row r="13" spans="1:53">
      <c r="A13" s="129"/>
      <c r="B13" s="129">
        <v>10</v>
      </c>
      <c r="C13" s="133" t="s">
        <v>82</v>
      </c>
      <c r="E13" s="129"/>
      <c r="F13" s="129">
        <v>4</v>
      </c>
      <c r="G13" s="133" t="s">
        <v>90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107"/>
      <c r="AX13" s="107"/>
      <c r="AY13" s="108"/>
      <c r="AZ13" s="26"/>
    </row>
    <row r="14" spans="1:53">
      <c r="A14" s="129"/>
      <c r="B14" s="129">
        <v>11</v>
      </c>
      <c r="C14" s="133" t="s">
        <v>83</v>
      </c>
      <c r="E14" s="129"/>
      <c r="F14" s="129">
        <v>1</v>
      </c>
      <c r="G14" s="133" t="s">
        <v>97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6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1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6">
        <f>SUM(J14:M14)</f>
        <v>0</v>
      </c>
      <c r="AX14" s="56">
        <f>SUM(Q14:V14)</f>
        <v>0</v>
      </c>
      <c r="AY14" s="57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129"/>
      <c r="B15" s="129">
        <v>11</v>
      </c>
      <c r="C15" s="133" t="s">
        <v>84</v>
      </c>
      <c r="E15" s="129"/>
      <c r="F15" s="129">
        <v>15</v>
      </c>
      <c r="G15" s="133" t="s">
        <v>77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6">
        <f t="shared" ref="AW15:AW43" si="1">SUM(J15:M15)</f>
        <v>0</v>
      </c>
      <c r="AX15" s="56">
        <f t="shared" ref="AX15:AX43" si="2">SUM(Q15:V15)</f>
        <v>0</v>
      </c>
      <c r="AY15" s="57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129"/>
      <c r="B16" s="129">
        <v>15</v>
      </c>
      <c r="C16" s="133" t="s">
        <v>85</v>
      </c>
      <c r="E16" s="129"/>
      <c r="F16" s="129">
        <v>15</v>
      </c>
      <c r="G16" s="133" t="s">
        <v>98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6">
        <f t="shared" si="1"/>
        <v>0</v>
      </c>
      <c r="AX16" s="56">
        <f t="shared" si="2"/>
        <v>0</v>
      </c>
      <c r="AY16" s="57" t="str">
        <f t="shared" si="3"/>
        <v/>
      </c>
      <c r="AZ16" s="28">
        <f t="shared" si="0"/>
        <v>0</v>
      </c>
      <c r="BA16" s="48" t="s">
        <v>410</v>
      </c>
    </row>
    <row r="17" spans="1:53">
      <c r="A17" s="129"/>
      <c r="B17" s="129">
        <v>4</v>
      </c>
      <c r="C17" s="133" t="s">
        <v>74</v>
      </c>
      <c r="E17" s="129"/>
      <c r="F17" s="129">
        <v>9</v>
      </c>
      <c r="G17" s="133" t="s">
        <v>91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6">
        <f t="shared" si="1"/>
        <v>0</v>
      </c>
      <c r="AX17" s="56">
        <f t="shared" si="2"/>
        <v>0</v>
      </c>
      <c r="AY17" s="57" t="str">
        <f t="shared" si="3"/>
        <v/>
      </c>
      <c r="AZ17" s="28">
        <f t="shared" si="0"/>
        <v>0</v>
      </c>
      <c r="BA17" s="48">
        <v>2</v>
      </c>
    </row>
    <row r="18" spans="1:53">
      <c r="A18" s="129"/>
      <c r="B18" s="129">
        <v>16</v>
      </c>
      <c r="C18" s="133" t="s">
        <v>86</v>
      </c>
      <c r="E18" s="129"/>
      <c r="F18" s="129">
        <v>1</v>
      </c>
      <c r="G18" s="133" t="s">
        <v>88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6">
        <f t="shared" si="1"/>
        <v>0</v>
      </c>
      <c r="AX18" s="56">
        <f t="shared" si="2"/>
        <v>0</v>
      </c>
      <c r="AY18" s="57" t="str">
        <f t="shared" si="3"/>
        <v/>
      </c>
      <c r="AZ18" s="28">
        <f t="shared" si="0"/>
        <v>0</v>
      </c>
      <c r="BA18" s="48">
        <v>3</v>
      </c>
    </row>
    <row r="19" spans="1:53">
      <c r="A19" s="129"/>
      <c r="B19" s="129">
        <v>11</v>
      </c>
      <c r="C19" s="133" t="s">
        <v>0</v>
      </c>
      <c r="E19" s="129"/>
      <c r="F19" s="129">
        <v>1</v>
      </c>
      <c r="G19" s="133" t="s">
        <v>92</v>
      </c>
      <c r="I19" s="23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1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2</v>
      </c>
      <c r="U19" s="5">
        <f>COUNTIFS(($B$2:$B$71):($F$2:$F$71),I19,($C$2:$C$71):($G$2:$G$71),$U$12)</f>
        <v>2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3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2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1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3</v>
      </c>
      <c r="AO19" s="7">
        <f>COUNTIFS(($B$2:$B$71):($F$2:$F$71),I19,($C$2:$C$71):($G$2:$G$71),$AO$12)</f>
        <v>2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3</v>
      </c>
      <c r="AU19" s="8">
        <f>COUNTIFS(($B$2:$B$71):($F$2:$F$71),I19,($C$2:$C$71):($G$2:$G$71),$AU$12)</f>
        <v>1</v>
      </c>
      <c r="AV19" s="17"/>
      <c r="AW19" s="56">
        <f t="shared" si="1"/>
        <v>0</v>
      </c>
      <c r="AX19" s="56">
        <f t="shared" si="2"/>
        <v>5</v>
      </c>
      <c r="AY19" s="57">
        <f t="shared" si="3"/>
        <v>0</v>
      </c>
      <c r="AZ19" s="28">
        <f t="shared" si="0"/>
        <v>1</v>
      </c>
      <c r="BA19" s="48">
        <v>4</v>
      </c>
    </row>
    <row r="20" spans="1:53">
      <c r="A20" s="129"/>
      <c r="B20" s="129">
        <v>15</v>
      </c>
      <c r="C20" s="133" t="s">
        <v>74</v>
      </c>
      <c r="E20" s="129"/>
      <c r="F20" s="129">
        <v>11</v>
      </c>
      <c r="G20" s="133" t="s">
        <v>74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6">
        <f t="shared" si="1"/>
        <v>0</v>
      </c>
      <c r="AX20" s="56">
        <f t="shared" si="2"/>
        <v>0</v>
      </c>
      <c r="AY20" s="57" t="str">
        <f t="shared" si="3"/>
        <v/>
      </c>
      <c r="AZ20" s="28">
        <f t="shared" si="0"/>
        <v>0</v>
      </c>
      <c r="BA20" s="48">
        <v>5</v>
      </c>
    </row>
    <row r="21" spans="1:53">
      <c r="A21" s="129"/>
      <c r="B21" s="129">
        <v>11</v>
      </c>
      <c r="C21" s="133" t="s">
        <v>75</v>
      </c>
      <c r="E21" s="129"/>
      <c r="F21" s="129">
        <v>11</v>
      </c>
      <c r="G21" s="133" t="s">
        <v>79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6">
        <f t="shared" si="1"/>
        <v>0</v>
      </c>
      <c r="AX21" s="56">
        <f t="shared" si="2"/>
        <v>0</v>
      </c>
      <c r="AY21" s="57" t="str">
        <f t="shared" si="3"/>
        <v/>
      </c>
      <c r="AZ21" s="28">
        <f t="shared" si="0"/>
        <v>0</v>
      </c>
      <c r="BA21" s="48">
        <v>6</v>
      </c>
    </row>
    <row r="22" spans="1:53">
      <c r="A22" s="129"/>
      <c r="B22" s="129">
        <v>17</v>
      </c>
      <c r="C22" s="133" t="s">
        <v>88</v>
      </c>
      <c r="E22" s="129"/>
      <c r="F22" s="129">
        <v>9</v>
      </c>
      <c r="G22" s="133" t="s">
        <v>91</v>
      </c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6">
        <f t="shared" si="1"/>
        <v>0</v>
      </c>
      <c r="AX22" s="56">
        <f t="shared" si="2"/>
        <v>0</v>
      </c>
      <c r="AY22" s="57" t="str">
        <f t="shared" si="3"/>
        <v/>
      </c>
      <c r="AZ22" s="28">
        <f t="shared" si="0"/>
        <v>0</v>
      </c>
      <c r="BA22" s="48">
        <v>7</v>
      </c>
    </row>
    <row r="23" spans="1:53">
      <c r="A23" s="129"/>
      <c r="B23" s="129">
        <v>11</v>
      </c>
      <c r="C23" s="133" t="s">
        <v>75</v>
      </c>
      <c r="E23" s="129"/>
      <c r="F23" s="129">
        <v>1</v>
      </c>
      <c r="G23" s="133" t="s">
        <v>88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6">
        <f t="shared" si="1"/>
        <v>0</v>
      </c>
      <c r="AX23" s="56">
        <f t="shared" si="2"/>
        <v>0</v>
      </c>
      <c r="AY23" s="57" t="str">
        <f t="shared" si="3"/>
        <v/>
      </c>
      <c r="AZ23" s="28">
        <f t="shared" si="0"/>
        <v>0</v>
      </c>
      <c r="BA23" s="48">
        <v>8</v>
      </c>
    </row>
    <row r="24" spans="1:53">
      <c r="A24" s="129">
        <v>2</v>
      </c>
      <c r="B24" s="129">
        <v>4</v>
      </c>
      <c r="C24" s="133" t="s">
        <v>89</v>
      </c>
      <c r="E24" s="129"/>
      <c r="F24" s="129">
        <v>11</v>
      </c>
      <c r="G24" s="133" t="s">
        <v>77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1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1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2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6">
        <f t="shared" si="1"/>
        <v>0</v>
      </c>
      <c r="AX24" s="56">
        <f t="shared" si="2"/>
        <v>0</v>
      </c>
      <c r="AY24" s="57" t="str">
        <f t="shared" si="3"/>
        <v/>
      </c>
      <c r="AZ24" s="28">
        <f t="shared" si="0"/>
        <v>0</v>
      </c>
      <c r="BA24" s="48">
        <v>9</v>
      </c>
    </row>
    <row r="25" spans="1:53">
      <c r="A25" s="129"/>
      <c r="B25" s="129">
        <v>10</v>
      </c>
      <c r="C25" s="133" t="s">
        <v>79</v>
      </c>
      <c r="E25" s="129"/>
      <c r="F25" s="129">
        <v>4</v>
      </c>
      <c r="G25" s="133" t="s">
        <v>74</v>
      </c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1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1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3</v>
      </c>
      <c r="AA25" s="6">
        <f>COUNTIFS(($B$2:$B$71):($F$2:$F$71),I25,($C$2:$C$71):($G$2:$G$71),$AA$12)</f>
        <v>1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1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1</v>
      </c>
      <c r="AJ25" s="7">
        <f>COUNTIFS(($B$2:$B$71):($F$2:$F$71),I25,($C$2:$C$71):($G$2:$G$71),$AJ$12)</f>
        <v>1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1</v>
      </c>
      <c r="AO25" s="7">
        <f>COUNTIFS(($B$2:$B$71):($F$2:$F$71),I25,($C$2:$C$71):($G$2:$G$71),$AO$12)</f>
        <v>1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56">
        <f t="shared" si="1"/>
        <v>0</v>
      </c>
      <c r="AX25" s="56">
        <f t="shared" si="2"/>
        <v>2</v>
      </c>
      <c r="AY25" s="57">
        <f t="shared" si="3"/>
        <v>0</v>
      </c>
      <c r="AZ25" s="28">
        <f t="shared" si="0"/>
        <v>1</v>
      </c>
      <c r="BA25" s="48">
        <v>10</v>
      </c>
    </row>
    <row r="26" spans="1:53">
      <c r="A26" s="129"/>
      <c r="B26" s="129">
        <v>17</v>
      </c>
      <c r="C26" s="133" t="s">
        <v>90</v>
      </c>
      <c r="E26" s="129"/>
      <c r="F26" s="129">
        <v>4</v>
      </c>
      <c r="G26" s="133" t="s">
        <v>75</v>
      </c>
      <c r="I26" s="23">
        <v>11</v>
      </c>
      <c r="J26" s="4">
        <f>COUNTIFS(($B$2:$B$71):($F$2:$F$71),I26,($C$2:$C$71):($G$2:$G$71),$J$12)</f>
        <v>4</v>
      </c>
      <c r="K26" s="4">
        <f>COUNTIFS(($B$2:$B$71):($F$2:$F$71),I26,($C$2:$C$71):($G$2:$G$71),$K$12)</f>
        <v>0</v>
      </c>
      <c r="L26" s="4">
        <f>COUNTIFS(($B$2:$B$71):($F$2:$F$71),I26,($C$2:$C$71):($G$2:$G$71),$L$12)</f>
        <v>1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4</v>
      </c>
      <c r="R26" s="5">
        <f>COUNTIFS(($B$2:$B$71):($F$2:$F$71),I26,($C$2:$C$71):($G$2:$G$71),$R$12)</f>
        <v>2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2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4</v>
      </c>
      <c r="Y26" s="6">
        <f>COUNTIFS(($B$2:$B$71):($F$2:$F$71),I26,($C$2:$C$71):($G$2:$G$71),$Y$12)</f>
        <v>0</v>
      </c>
      <c r="Z26" s="6">
        <f>COUNTIFS(($B$2:$B$71):($F$2:$F$71),I26,($C$2:$C$71):($G$2:$G$71),$Z$12)</f>
        <v>1</v>
      </c>
      <c r="AA26" s="6">
        <f>COUNTIFS(($B$2:$B$71):($F$2:$F$71),I26,($C$2:$C$71):($G$2:$G$71),$AA$12)</f>
        <v>3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1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4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1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6">
        <f t="shared" si="1"/>
        <v>5</v>
      </c>
      <c r="AX26" s="56">
        <f t="shared" si="2"/>
        <v>8</v>
      </c>
      <c r="AY26" s="57">
        <f t="shared" si="3"/>
        <v>0.38461538461538464</v>
      </c>
      <c r="AZ26" s="28">
        <f t="shared" si="0"/>
        <v>1</v>
      </c>
      <c r="BA26" s="48">
        <v>11</v>
      </c>
    </row>
    <row r="27" spans="1:53">
      <c r="A27" s="129"/>
      <c r="B27" s="129">
        <v>15</v>
      </c>
      <c r="C27" s="133" t="s">
        <v>82</v>
      </c>
      <c r="E27" s="129">
        <v>4</v>
      </c>
      <c r="F27" s="129">
        <v>4</v>
      </c>
      <c r="G27" s="133" t="s">
        <v>89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6">
        <f t="shared" si="1"/>
        <v>0</v>
      </c>
      <c r="AX27" s="56">
        <f t="shared" si="2"/>
        <v>0</v>
      </c>
      <c r="AY27" s="57" t="str">
        <f t="shared" si="3"/>
        <v/>
      </c>
      <c r="AZ27" s="28">
        <f t="shared" si="0"/>
        <v>0</v>
      </c>
      <c r="BA27" s="48">
        <v>12</v>
      </c>
    </row>
    <row r="28" spans="1:53">
      <c r="A28" s="129"/>
      <c r="B28" s="129">
        <v>11</v>
      </c>
      <c r="C28" s="133" t="s">
        <v>87</v>
      </c>
      <c r="E28" s="129"/>
      <c r="F28" s="129">
        <v>11</v>
      </c>
      <c r="G28" s="133" t="s">
        <v>99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6">
        <f t="shared" si="1"/>
        <v>0</v>
      </c>
      <c r="AX28" s="56">
        <f t="shared" si="2"/>
        <v>0</v>
      </c>
      <c r="AY28" s="57" t="str">
        <f t="shared" si="3"/>
        <v/>
      </c>
      <c r="AZ28" s="28">
        <f t="shared" si="0"/>
        <v>0</v>
      </c>
      <c r="BA28" s="48">
        <v>13</v>
      </c>
    </row>
    <row r="29" spans="1:53">
      <c r="A29" s="129"/>
      <c r="B29" s="129">
        <v>4</v>
      </c>
      <c r="C29" s="133" t="s">
        <v>91</v>
      </c>
      <c r="E29" s="129"/>
      <c r="F29" s="129">
        <v>16</v>
      </c>
      <c r="G29" s="133" t="s">
        <v>88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6">
        <f t="shared" si="1"/>
        <v>0</v>
      </c>
      <c r="AX29" s="56">
        <f t="shared" si="2"/>
        <v>0</v>
      </c>
      <c r="AY29" s="57" t="str">
        <f t="shared" si="3"/>
        <v/>
      </c>
      <c r="AZ29" s="28">
        <f t="shared" si="0"/>
        <v>0</v>
      </c>
      <c r="BA29" s="48">
        <v>14</v>
      </c>
    </row>
    <row r="30" spans="1:53">
      <c r="A30" s="129"/>
      <c r="B30" s="129">
        <v>1</v>
      </c>
      <c r="C30" s="133" t="s">
        <v>88</v>
      </c>
      <c r="E30" s="129"/>
      <c r="F30" s="129">
        <v>11</v>
      </c>
      <c r="G30" s="133" t="s">
        <v>87</v>
      </c>
      <c r="I30" s="23">
        <v>15</v>
      </c>
      <c r="J30" s="4">
        <f>COUNTIFS(($B$2:$B$71):($F$2:$F$71),I30,($C$2:$C$71):($G$2:$G$71),$J$12)</f>
        <v>1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1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2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2</v>
      </c>
      <c r="AJ30" s="7">
        <f>COUNTIFS(($B$2:$B$71):($F$2:$F$71),I30,($C$2:$C$71):($G$2:$G$71),$AJ$12)</f>
        <v>1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1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6">
        <f t="shared" si="1"/>
        <v>1</v>
      </c>
      <c r="AX30" s="56">
        <f t="shared" si="2"/>
        <v>1</v>
      </c>
      <c r="AY30" s="57">
        <f t="shared" si="3"/>
        <v>0.5</v>
      </c>
      <c r="AZ30" s="28">
        <f t="shared" si="0"/>
        <v>1</v>
      </c>
      <c r="BA30" s="48">
        <v>15</v>
      </c>
    </row>
    <row r="31" spans="1:53">
      <c r="A31" s="129"/>
      <c r="B31" s="129">
        <v>10</v>
      </c>
      <c r="C31" s="133" t="s">
        <v>92</v>
      </c>
      <c r="E31" s="129"/>
      <c r="F31" s="129">
        <v>16</v>
      </c>
      <c r="G31" s="133" t="s">
        <v>100</v>
      </c>
      <c r="I31" s="23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1</v>
      </c>
      <c r="P31" s="4"/>
      <c r="Q31" s="5">
        <f>COUNTIFS(($B$2:$B$71):($F$2:$F$71),I31,($C$2:$C$71):($G$2:$G$71),$Q$12)</f>
        <v>1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1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1</v>
      </c>
      <c r="Y31" s="6">
        <f>COUNTIFS(($B$2:$B$71):($F$2:$F$71),I31,($C$2:$C$71):($G$2:$G$71),$Y$12)</f>
        <v>0</v>
      </c>
      <c r="Z31" s="6">
        <f>COUNTIFS(($B$2:$B$71):($F$2:$F$71),I31,($C$2:$C$71):($G$2:$G$71),$Z$12)</f>
        <v>1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2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3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6">
        <f t="shared" si="1"/>
        <v>0</v>
      </c>
      <c r="AX31" s="56">
        <f t="shared" si="2"/>
        <v>2</v>
      </c>
      <c r="AY31" s="57">
        <f t="shared" si="3"/>
        <v>0</v>
      </c>
      <c r="AZ31" s="28">
        <f t="shared" si="0"/>
        <v>1</v>
      </c>
      <c r="BA31" s="48">
        <v>16</v>
      </c>
    </row>
    <row r="32" spans="1:53">
      <c r="A32" s="129"/>
      <c r="B32" s="129">
        <v>4</v>
      </c>
      <c r="C32" s="133" t="s">
        <v>91</v>
      </c>
      <c r="E32" s="129"/>
      <c r="F32" s="129">
        <v>10</v>
      </c>
      <c r="G32" s="133" t="s">
        <v>74</v>
      </c>
      <c r="I32" s="23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1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1</v>
      </c>
      <c r="Y32" s="6">
        <f>COUNTIFS(($B$2:$B$71):($F$2:$F$71),I32,($C$2:$C$71):($G$2:$G$71),$Y$12)</f>
        <v>0</v>
      </c>
      <c r="Z32" s="6">
        <f>COUNTIFS(($B$2:$B$71):($F$2:$F$71),I32,($C$2:$C$71):($G$2:$G$71),$Z$12)</f>
        <v>2</v>
      </c>
      <c r="AA32" s="6">
        <f>COUNTIFS(($B$2:$B$71):($F$2:$F$71),I32,($C$2:$C$71):($G$2:$G$71),$AA$12)</f>
        <v>3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3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6">
        <f t="shared" si="1"/>
        <v>0</v>
      </c>
      <c r="AX32" s="56">
        <f t="shared" si="2"/>
        <v>1</v>
      </c>
      <c r="AY32" s="57">
        <f t="shared" si="3"/>
        <v>0</v>
      </c>
      <c r="AZ32" s="28">
        <f t="shared" si="0"/>
        <v>1</v>
      </c>
      <c r="BA32" s="48">
        <v>17</v>
      </c>
    </row>
    <row r="33" spans="1:53">
      <c r="A33" s="129"/>
      <c r="B33" s="129">
        <v>10</v>
      </c>
      <c r="C33" s="133" t="s">
        <v>93</v>
      </c>
      <c r="E33" s="129"/>
      <c r="F33" s="129">
        <v>16</v>
      </c>
      <c r="G33" s="133" t="s">
        <v>98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6">
        <f t="shared" si="1"/>
        <v>0</v>
      </c>
      <c r="AX33" s="56">
        <f t="shared" si="2"/>
        <v>0</v>
      </c>
      <c r="AY33" s="57" t="str">
        <f t="shared" si="3"/>
        <v/>
      </c>
      <c r="AZ33" s="28">
        <f t="shared" si="0"/>
        <v>0</v>
      </c>
      <c r="BA33" s="48">
        <v>18</v>
      </c>
    </row>
    <row r="34" spans="1:53">
      <c r="A34" s="129"/>
      <c r="B34" s="129">
        <v>4</v>
      </c>
      <c r="C34" s="133" t="s">
        <v>78</v>
      </c>
      <c r="E34" s="129"/>
      <c r="F34" s="129">
        <v>17</v>
      </c>
      <c r="G34" s="133" t="s">
        <v>88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6">
        <f t="shared" si="1"/>
        <v>0</v>
      </c>
      <c r="AX34" s="56">
        <f t="shared" si="2"/>
        <v>0</v>
      </c>
      <c r="AY34" s="57" t="str">
        <f t="shared" si="3"/>
        <v/>
      </c>
      <c r="AZ34" s="28">
        <f t="shared" si="0"/>
        <v>0</v>
      </c>
      <c r="BA34" s="48">
        <v>19</v>
      </c>
    </row>
    <row r="35" spans="1:53">
      <c r="A35" s="129"/>
      <c r="B35" s="129">
        <v>11</v>
      </c>
      <c r="C35" s="133" t="s">
        <v>78</v>
      </c>
      <c r="E35" s="129"/>
      <c r="F35" s="129">
        <v>15</v>
      </c>
      <c r="G35" s="133" t="s">
        <v>78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6">
        <f t="shared" si="1"/>
        <v>0</v>
      </c>
      <c r="AX35" s="56">
        <f t="shared" si="2"/>
        <v>0</v>
      </c>
      <c r="AY35" s="57" t="str">
        <f t="shared" si="3"/>
        <v/>
      </c>
      <c r="AZ35" s="28">
        <f t="shared" si="0"/>
        <v>0</v>
      </c>
      <c r="BA35" s="48">
        <v>20</v>
      </c>
    </row>
    <row r="36" spans="1:53">
      <c r="A36" s="129"/>
      <c r="B36" s="129">
        <v>4</v>
      </c>
      <c r="C36" s="133" t="s">
        <v>74</v>
      </c>
      <c r="E36" s="129"/>
      <c r="F36" s="129">
        <v>17</v>
      </c>
      <c r="G36" s="133" t="s">
        <v>74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6">
        <f t="shared" si="1"/>
        <v>0</v>
      </c>
      <c r="AX36" s="56">
        <f t="shared" si="2"/>
        <v>0</v>
      </c>
      <c r="AY36" s="57" t="str">
        <f t="shared" si="3"/>
        <v/>
      </c>
      <c r="AZ36" s="28">
        <f t="shared" si="0"/>
        <v>0</v>
      </c>
      <c r="BA36" s="48">
        <v>21</v>
      </c>
    </row>
    <row r="37" spans="1:53">
      <c r="A37" s="129"/>
      <c r="B37" s="129">
        <v>17</v>
      </c>
      <c r="C37" s="133" t="s">
        <v>86</v>
      </c>
      <c r="E37" s="129"/>
      <c r="F37" s="129">
        <v>16</v>
      </c>
      <c r="G37" s="133" t="s">
        <v>101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6">
        <f t="shared" si="1"/>
        <v>0</v>
      </c>
      <c r="AX37" s="56">
        <f t="shared" si="2"/>
        <v>0</v>
      </c>
      <c r="AY37" s="57" t="str">
        <f t="shared" si="3"/>
        <v/>
      </c>
      <c r="AZ37" s="28">
        <f t="shared" si="0"/>
        <v>0</v>
      </c>
      <c r="BA37" s="48">
        <v>22</v>
      </c>
    </row>
    <row r="38" spans="1:53">
      <c r="A38" s="129"/>
      <c r="B38" s="129">
        <v>4</v>
      </c>
      <c r="C38" s="133" t="s">
        <v>78</v>
      </c>
      <c r="E38" s="129"/>
      <c r="F38" s="129">
        <v>17</v>
      </c>
      <c r="G38" s="133" t="s">
        <v>90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6">
        <f t="shared" si="1"/>
        <v>0</v>
      </c>
      <c r="AX38" s="56">
        <f t="shared" si="2"/>
        <v>0</v>
      </c>
      <c r="AY38" s="57" t="str">
        <f t="shared" si="3"/>
        <v/>
      </c>
      <c r="AZ38" s="28">
        <f t="shared" si="0"/>
        <v>0</v>
      </c>
      <c r="BA38" s="48">
        <v>23</v>
      </c>
    </row>
    <row r="39" spans="1:53">
      <c r="A39" s="129"/>
      <c r="B39" s="129">
        <v>17</v>
      </c>
      <c r="C39" s="133" t="s">
        <v>74</v>
      </c>
      <c r="E39" s="129"/>
      <c r="F39" s="129">
        <v>10</v>
      </c>
      <c r="G39" s="133" t="s">
        <v>91</v>
      </c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6">
        <f t="shared" si="1"/>
        <v>0</v>
      </c>
      <c r="AX39" s="56">
        <f t="shared" si="2"/>
        <v>0</v>
      </c>
      <c r="AY39" s="57" t="str">
        <f t="shared" si="3"/>
        <v/>
      </c>
      <c r="AZ39" s="28">
        <f t="shared" si="0"/>
        <v>0</v>
      </c>
      <c r="BA39" s="48">
        <v>24</v>
      </c>
    </row>
    <row r="40" spans="1:53">
      <c r="A40" s="129"/>
      <c r="B40" s="129">
        <v>11</v>
      </c>
      <c r="C40" s="133" t="s">
        <v>94</v>
      </c>
      <c r="E40" s="129"/>
      <c r="F40" s="129">
        <v>15</v>
      </c>
      <c r="G40" s="133" t="s">
        <v>87</v>
      </c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6">
        <f t="shared" si="1"/>
        <v>0</v>
      </c>
      <c r="AX40" s="56">
        <f t="shared" si="2"/>
        <v>0</v>
      </c>
      <c r="AY40" s="57" t="str">
        <f t="shared" si="3"/>
        <v/>
      </c>
      <c r="AZ40" s="28">
        <f t="shared" si="0"/>
        <v>0</v>
      </c>
      <c r="BA40" s="48">
        <v>25</v>
      </c>
    </row>
    <row r="41" spans="1:53">
      <c r="A41" s="129"/>
      <c r="B41" s="129">
        <v>1</v>
      </c>
      <c r="C41" s="133" t="s">
        <v>88</v>
      </c>
      <c r="E41" s="129"/>
      <c r="F41" s="129">
        <v>16</v>
      </c>
      <c r="G41" s="133" t="s">
        <v>102</v>
      </c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6">
        <f t="shared" si="1"/>
        <v>0</v>
      </c>
      <c r="AX41" s="56">
        <f t="shared" si="2"/>
        <v>0</v>
      </c>
      <c r="AY41" s="57" t="str">
        <f t="shared" si="3"/>
        <v/>
      </c>
      <c r="AZ41" s="28">
        <f t="shared" si="0"/>
        <v>0</v>
      </c>
      <c r="BA41" s="48">
        <v>26</v>
      </c>
    </row>
    <row r="42" spans="1:53">
      <c r="A42" s="129"/>
      <c r="B42" s="129">
        <v>11</v>
      </c>
      <c r="C42" s="133" t="s">
        <v>86</v>
      </c>
      <c r="E42" s="129"/>
      <c r="F42" s="129">
        <v>11</v>
      </c>
      <c r="G42" s="133" t="s">
        <v>103</v>
      </c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6">
        <f t="shared" si="1"/>
        <v>0</v>
      </c>
      <c r="AX42" s="56">
        <f t="shared" si="2"/>
        <v>0</v>
      </c>
      <c r="AY42" s="57" t="str">
        <f t="shared" si="3"/>
        <v/>
      </c>
      <c r="AZ42" s="28">
        <f t="shared" si="0"/>
        <v>0</v>
      </c>
      <c r="BA42" s="48">
        <v>27</v>
      </c>
    </row>
    <row r="43" spans="1:53">
      <c r="A43" s="129"/>
      <c r="B43" s="129">
        <v>4</v>
      </c>
      <c r="C43" s="133" t="s">
        <v>95</v>
      </c>
      <c r="E43" s="129"/>
      <c r="F43" s="129">
        <v>4</v>
      </c>
      <c r="G43" s="133" t="s">
        <v>91</v>
      </c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6">
        <f t="shared" si="1"/>
        <v>0</v>
      </c>
      <c r="AX43" s="56">
        <f t="shared" si="2"/>
        <v>0</v>
      </c>
      <c r="AY43" s="57" t="str">
        <f t="shared" si="3"/>
        <v/>
      </c>
      <c r="AZ43" s="28">
        <f t="shared" si="0"/>
        <v>0</v>
      </c>
      <c r="BA43" s="48">
        <v>28</v>
      </c>
    </row>
    <row r="44" spans="1:53">
      <c r="A44" s="129"/>
      <c r="B44" s="129">
        <v>16</v>
      </c>
      <c r="C44" s="133" t="s">
        <v>91</v>
      </c>
      <c r="E44" s="129"/>
      <c r="F44" s="129">
        <v>1</v>
      </c>
      <c r="G44" s="133" t="s">
        <v>88</v>
      </c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107"/>
      <c r="AX44" s="107"/>
      <c r="AY44" s="108"/>
      <c r="AZ44" s="26"/>
    </row>
    <row r="45" spans="1:53">
      <c r="A45" s="129"/>
      <c r="B45" s="129"/>
      <c r="C45" s="129"/>
      <c r="E45" s="129"/>
      <c r="F45" s="129">
        <v>11</v>
      </c>
      <c r="G45" s="133" t="s">
        <v>86</v>
      </c>
      <c r="I45" s="34" t="s">
        <v>411</v>
      </c>
      <c r="J45" s="4">
        <f>SUM(J14:J43)</f>
        <v>5</v>
      </c>
      <c r="K45" s="4">
        <f t="shared" ref="K45:AU45" si="4">SUM(K14:K43)</f>
        <v>0</v>
      </c>
      <c r="L45" s="4">
        <f t="shared" si="4"/>
        <v>1</v>
      </c>
      <c r="M45" s="4">
        <f t="shared" si="4"/>
        <v>0</v>
      </c>
      <c r="N45" s="4">
        <f t="shared" si="4"/>
        <v>0</v>
      </c>
      <c r="O45" s="4">
        <f t="shared" si="4"/>
        <v>1</v>
      </c>
      <c r="P45" s="4"/>
      <c r="Q45" s="5">
        <f t="shared" si="4"/>
        <v>6</v>
      </c>
      <c r="R45" s="5">
        <f t="shared" si="4"/>
        <v>3</v>
      </c>
      <c r="S45" s="5">
        <f t="shared" si="4"/>
        <v>0</v>
      </c>
      <c r="T45" s="5">
        <f t="shared" si="4"/>
        <v>2</v>
      </c>
      <c r="U45" s="5">
        <f t="shared" si="4"/>
        <v>7</v>
      </c>
      <c r="V45" s="5">
        <f t="shared" si="4"/>
        <v>1</v>
      </c>
      <c r="W45" s="5"/>
      <c r="X45" s="6">
        <f t="shared" si="4"/>
        <v>6</v>
      </c>
      <c r="Y45" s="6">
        <f t="shared" si="4"/>
        <v>0</v>
      </c>
      <c r="Z45" s="6">
        <f t="shared" si="4"/>
        <v>13</v>
      </c>
      <c r="AA45" s="6">
        <f t="shared" si="4"/>
        <v>13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1</v>
      </c>
      <c r="AG45" s="7">
        <f t="shared" si="4"/>
        <v>6</v>
      </c>
      <c r="AH45" s="7">
        <f t="shared" si="4"/>
        <v>0</v>
      </c>
      <c r="AI45" s="7">
        <f t="shared" si="4"/>
        <v>7</v>
      </c>
      <c r="AJ45" s="7">
        <f t="shared" si="4"/>
        <v>5</v>
      </c>
      <c r="AK45" s="7">
        <f t="shared" si="4"/>
        <v>2</v>
      </c>
      <c r="AL45" s="7">
        <f t="shared" si="4"/>
        <v>1</v>
      </c>
      <c r="AM45" s="7">
        <f t="shared" si="4"/>
        <v>0</v>
      </c>
      <c r="AN45" s="7">
        <f t="shared" si="4"/>
        <v>9</v>
      </c>
      <c r="AO45" s="7">
        <f t="shared" si="4"/>
        <v>4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3</v>
      </c>
      <c r="AU45" s="8">
        <f t="shared" si="4"/>
        <v>1</v>
      </c>
      <c r="AV45" s="17"/>
      <c r="AW45" s="56">
        <f t="shared" ref="AW45:AX45" si="5">SUM(AW14:AW43)</f>
        <v>6</v>
      </c>
      <c r="AX45" s="56">
        <f t="shared" si="5"/>
        <v>19</v>
      </c>
      <c r="AY45" s="57">
        <f>AW45/(AW45+AX45)</f>
        <v>0.24</v>
      </c>
      <c r="AZ45" s="28">
        <f>SUM(AZ14:AZ43)</f>
        <v>7</v>
      </c>
    </row>
    <row r="46" spans="1:53">
      <c r="A46" s="129"/>
      <c r="B46" s="129"/>
      <c r="C46" s="129"/>
      <c r="E46" s="129"/>
      <c r="F46" s="129">
        <v>10</v>
      </c>
      <c r="G46" s="133" t="s">
        <v>104</v>
      </c>
    </row>
    <row r="47" spans="1:53">
      <c r="A47" s="129"/>
      <c r="B47" s="129"/>
      <c r="C47" s="129"/>
      <c r="E47" s="129"/>
      <c r="F47" s="129">
        <v>10</v>
      </c>
      <c r="G47" s="133" t="s">
        <v>88</v>
      </c>
    </row>
    <row r="48" spans="1:53">
      <c r="A48" s="129"/>
      <c r="B48" s="129"/>
      <c r="C48" s="129"/>
      <c r="E48" s="129"/>
      <c r="F48" s="129">
        <v>11</v>
      </c>
      <c r="G48" s="133" t="s">
        <v>86</v>
      </c>
      <c r="I48" s="130"/>
      <c r="J48" s="130"/>
      <c r="X48" s="128" t="s">
        <v>453</v>
      </c>
      <c r="AB48" s="147">
        <f>X45</f>
        <v>6</v>
      </c>
      <c r="AC48" s="147"/>
    </row>
    <row r="49" spans="1:48">
      <c r="A49" s="129"/>
      <c r="B49" s="129"/>
      <c r="C49" s="129"/>
      <c r="E49" s="129"/>
      <c r="F49" s="129">
        <v>4</v>
      </c>
      <c r="G49" s="133" t="s">
        <v>105</v>
      </c>
      <c r="I49" s="49"/>
      <c r="J49" s="49"/>
      <c r="X49" s="128" t="s">
        <v>1</v>
      </c>
      <c r="AB49" s="147">
        <f>L45</f>
        <v>1</v>
      </c>
      <c r="AC49" s="147"/>
    </row>
    <row r="50" spans="1:48">
      <c r="A50" s="129"/>
      <c r="B50" s="129"/>
      <c r="C50" s="129"/>
      <c r="E50" s="129"/>
      <c r="F50" s="129">
        <v>10</v>
      </c>
      <c r="G50" s="133" t="s">
        <v>88</v>
      </c>
      <c r="I50" s="130"/>
      <c r="J50" s="130"/>
      <c r="K50" s="126"/>
      <c r="X50" s="128" t="s">
        <v>2</v>
      </c>
      <c r="AB50" s="146">
        <f>AB49/AB48</f>
        <v>0.16666666666666666</v>
      </c>
      <c r="AC50" s="146"/>
    </row>
    <row r="51" spans="1:48">
      <c r="A51" s="129"/>
      <c r="B51" s="129"/>
      <c r="C51" s="129"/>
      <c r="E51" s="129"/>
      <c r="F51" s="129">
        <v>17</v>
      </c>
      <c r="G51" s="133" t="s">
        <v>101</v>
      </c>
      <c r="AV51" s="127"/>
    </row>
    <row r="52" spans="1:48">
      <c r="A52" s="129"/>
      <c r="B52" s="129"/>
      <c r="C52" s="129"/>
      <c r="E52" s="129"/>
      <c r="F52" s="129">
        <v>16</v>
      </c>
      <c r="G52" s="133" t="s">
        <v>91</v>
      </c>
      <c r="AV52" s="127"/>
    </row>
    <row r="53" spans="1:48">
      <c r="A53" s="129"/>
      <c r="B53" s="129"/>
      <c r="C53" s="129"/>
      <c r="E53" s="129"/>
      <c r="F53" s="129">
        <v>16</v>
      </c>
      <c r="G53" s="133" t="s">
        <v>98</v>
      </c>
      <c r="I53" s="148" t="s">
        <v>412</v>
      </c>
      <c r="J53" s="148"/>
      <c r="K53" s="148" t="s">
        <v>413</v>
      </c>
      <c r="L53" s="148"/>
      <c r="AV53" s="127"/>
    </row>
    <row r="54" spans="1:48">
      <c r="A54" s="129"/>
      <c r="B54" s="129"/>
      <c r="C54" s="129"/>
      <c r="E54" s="129"/>
      <c r="F54" s="129">
        <v>17</v>
      </c>
      <c r="G54" s="133" t="s">
        <v>90</v>
      </c>
      <c r="AV54" s="127"/>
    </row>
    <row r="55" spans="1:48">
      <c r="A55" s="129"/>
      <c r="B55" s="129"/>
      <c r="C55" s="129"/>
      <c r="E55" s="129"/>
      <c r="F55" s="129">
        <v>4</v>
      </c>
      <c r="G55" s="133" t="s">
        <v>82</v>
      </c>
      <c r="AV55" s="127"/>
    </row>
    <row r="56" spans="1:48">
      <c r="A56" s="129"/>
      <c r="B56" s="129"/>
      <c r="C56" s="129"/>
      <c r="E56" s="129"/>
      <c r="F56" s="129"/>
      <c r="G56" s="129"/>
      <c r="I56" s="130"/>
      <c r="J56" s="130"/>
      <c r="K56" s="130"/>
      <c r="L56" s="130"/>
      <c r="AV56" s="127"/>
    </row>
    <row r="57" spans="1:48">
      <c r="A57" s="129"/>
      <c r="B57" s="129"/>
      <c r="C57" s="129"/>
      <c r="E57" s="129"/>
      <c r="F57" s="129"/>
      <c r="G57" s="129"/>
      <c r="I57" s="130"/>
      <c r="J57" s="130"/>
      <c r="K57" s="130"/>
      <c r="L57" s="130"/>
      <c r="AV57" s="127"/>
    </row>
    <row r="58" spans="1:48">
      <c r="A58" s="129"/>
      <c r="B58" s="129"/>
      <c r="C58" s="129"/>
      <c r="E58" s="129"/>
      <c r="F58" s="129"/>
      <c r="G58" s="129"/>
      <c r="I58" s="130"/>
      <c r="J58" s="130"/>
      <c r="K58" s="130"/>
      <c r="L58" s="130"/>
      <c r="AV58" s="127"/>
    </row>
    <row r="59" spans="1:48">
      <c r="A59" s="129"/>
      <c r="B59" s="129"/>
      <c r="C59" s="129"/>
      <c r="E59" s="129"/>
      <c r="F59" s="129"/>
      <c r="G59" s="129"/>
      <c r="AV59" s="127"/>
    </row>
    <row r="60" spans="1:48">
      <c r="A60" s="129"/>
      <c r="B60" s="129"/>
      <c r="C60" s="129"/>
      <c r="E60" s="129"/>
      <c r="F60" s="129"/>
      <c r="G60" s="129"/>
      <c r="AV60" s="127"/>
    </row>
    <row r="61" spans="1:48">
      <c r="A61" s="129"/>
      <c r="B61" s="129"/>
      <c r="C61" s="129"/>
      <c r="E61" s="129"/>
      <c r="F61" s="129"/>
      <c r="G61" s="129"/>
      <c r="AV61" s="127"/>
    </row>
    <row r="62" spans="1:48">
      <c r="A62" s="129"/>
      <c r="B62" s="129"/>
      <c r="C62" s="129"/>
      <c r="E62" s="129"/>
      <c r="F62" s="129"/>
      <c r="G62" s="129"/>
      <c r="AV62" s="127"/>
    </row>
    <row r="63" spans="1:48">
      <c r="A63" s="129"/>
      <c r="B63" s="129"/>
      <c r="C63" s="129"/>
      <c r="E63" s="129"/>
      <c r="F63" s="129"/>
      <c r="G63" s="129"/>
      <c r="AV63" s="127"/>
    </row>
    <row r="64" spans="1:48">
      <c r="A64" s="129"/>
      <c r="B64" s="129"/>
      <c r="C64" s="129"/>
      <c r="E64" s="129"/>
      <c r="F64" s="129"/>
      <c r="G64" s="129"/>
      <c r="AV64" s="127"/>
    </row>
    <row r="65" spans="1:48">
      <c r="A65" s="129"/>
      <c r="B65" s="129"/>
      <c r="C65" s="129"/>
      <c r="E65" s="129"/>
      <c r="F65" s="129"/>
      <c r="G65" s="129"/>
      <c r="AV65" s="127"/>
    </row>
    <row r="66" spans="1:48">
      <c r="A66" s="129"/>
      <c r="B66" s="129"/>
      <c r="C66" s="129"/>
      <c r="E66" s="129"/>
      <c r="F66" s="129"/>
      <c r="G66" s="129"/>
    </row>
    <row r="67" spans="1:48">
      <c r="A67" s="129"/>
      <c r="B67" s="129"/>
      <c r="C67" s="129"/>
      <c r="E67" s="129"/>
      <c r="F67" s="129"/>
      <c r="G67" s="129"/>
    </row>
    <row r="68" spans="1:48">
      <c r="A68" s="129"/>
      <c r="B68" s="129"/>
      <c r="C68" s="129"/>
      <c r="E68" s="129"/>
      <c r="F68" s="129"/>
      <c r="G68" s="129"/>
    </row>
    <row r="69" spans="1:48">
      <c r="A69" s="129"/>
      <c r="B69" s="129"/>
      <c r="C69" s="129"/>
      <c r="E69" s="129"/>
      <c r="F69" s="129"/>
      <c r="G69" s="129"/>
    </row>
    <row r="70" spans="1:48">
      <c r="A70" s="129"/>
      <c r="B70" s="129"/>
      <c r="C70" s="129"/>
      <c r="E70" s="129"/>
      <c r="F70" s="129"/>
      <c r="G70" s="129"/>
    </row>
    <row r="71" spans="1:48">
      <c r="A71" s="129"/>
      <c r="B71" s="129"/>
      <c r="C71" s="129"/>
      <c r="E71" s="129"/>
      <c r="F71" s="129"/>
      <c r="G71" s="129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G52" sqref="G52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127" customWidth="1"/>
    <col min="16" max="16" width="0.85546875" style="127" customWidth="1"/>
    <col min="17" max="22" width="4.140625" style="127" customWidth="1"/>
    <col min="23" max="23" width="0.85546875" style="127" customWidth="1"/>
    <col min="24" max="30" width="4.140625" style="127" customWidth="1"/>
    <col min="31" max="31" width="0.85546875" style="127" customWidth="1"/>
    <col min="32" max="41" width="4.140625" style="127" customWidth="1"/>
    <col min="42" max="42" width="0.85546875" style="127" customWidth="1"/>
    <col min="43" max="47" width="4.140625" style="127" customWidth="1"/>
    <col min="48" max="48" width="0.85546875" style="130" customWidth="1"/>
    <col min="49" max="50" width="6.7109375" style="127" customWidth="1"/>
    <col min="51" max="51" width="6.7109375" style="126" customWidth="1"/>
    <col min="52" max="52" width="5.7109375" style="127" customWidth="1"/>
    <col min="53" max="53" width="5.7109375" style="130" customWidth="1"/>
    <col min="54" max="16384" width="10.7109375" style="130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553</v>
      </c>
      <c r="J1" s="149"/>
      <c r="K1" s="150">
        <v>20190503.100000001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129">
        <v>1</v>
      </c>
      <c r="B2" s="129">
        <v>4</v>
      </c>
      <c r="C2" s="129" t="s">
        <v>120</v>
      </c>
      <c r="E2" s="129">
        <v>3</v>
      </c>
      <c r="F2" s="129">
        <v>4</v>
      </c>
      <c r="G2" s="129" t="s">
        <v>520</v>
      </c>
      <c r="I2" s="149" t="s">
        <v>554</v>
      </c>
      <c r="J2" s="149"/>
      <c r="K2" s="150" t="s">
        <v>233</v>
      </c>
      <c r="L2" s="150"/>
      <c r="M2" s="150"/>
      <c r="Q2" s="137" t="s">
        <v>149</v>
      </c>
      <c r="R2" s="138"/>
      <c r="S2" s="139"/>
      <c r="T2" s="28">
        <v>7</v>
      </c>
      <c r="U2" s="19" t="str">
        <f>IF(T2&gt;T3,"W","L")</f>
        <v>W</v>
      </c>
      <c r="AF2" s="21" t="s">
        <v>439</v>
      </c>
      <c r="AG2" s="129">
        <v>1</v>
      </c>
      <c r="AH2" s="129">
        <v>4</v>
      </c>
      <c r="AI2" s="129">
        <v>10</v>
      </c>
      <c r="AJ2" s="129">
        <v>11</v>
      </c>
      <c r="AK2" s="129">
        <v>15</v>
      </c>
      <c r="AL2" s="129">
        <v>16</v>
      </c>
      <c r="AM2" s="129">
        <v>17</v>
      </c>
    </row>
    <row r="3" spans="1:53">
      <c r="A3" s="129"/>
      <c r="B3" s="129">
        <v>11</v>
      </c>
      <c r="C3" s="129" t="s">
        <v>323</v>
      </c>
      <c r="E3" s="129"/>
      <c r="F3" s="129">
        <v>9</v>
      </c>
      <c r="G3" s="129" t="s">
        <v>299</v>
      </c>
      <c r="I3" s="149" t="s">
        <v>548</v>
      </c>
      <c r="J3" s="149"/>
      <c r="K3" s="150" t="s">
        <v>516</v>
      </c>
      <c r="L3" s="150"/>
      <c r="M3" s="150"/>
      <c r="Q3" s="140" t="str">
        <f>K2</f>
        <v>Kahuku</v>
      </c>
      <c r="R3" s="141"/>
      <c r="S3" s="142"/>
      <c r="T3" s="28">
        <v>4</v>
      </c>
      <c r="U3" s="19" t="str">
        <f>IF(T2&lt;T3,"W","L")</f>
        <v>L</v>
      </c>
      <c r="AF3" s="21" t="s">
        <v>440</v>
      </c>
      <c r="AG3" s="129">
        <v>1</v>
      </c>
      <c r="AH3" s="129">
        <v>4</v>
      </c>
      <c r="AI3" s="129">
        <v>10</v>
      </c>
      <c r="AJ3" s="129">
        <v>11</v>
      </c>
      <c r="AK3" s="129">
        <v>15</v>
      </c>
      <c r="AL3" s="129">
        <v>16</v>
      </c>
      <c r="AM3" s="129">
        <v>17</v>
      </c>
    </row>
    <row r="4" spans="1:53">
      <c r="A4" s="129"/>
      <c r="B4" s="129">
        <v>17</v>
      </c>
      <c r="C4" s="129" t="s">
        <v>478</v>
      </c>
      <c r="E4" s="129"/>
      <c r="F4" s="129">
        <v>18</v>
      </c>
      <c r="G4" s="129" t="s">
        <v>521</v>
      </c>
      <c r="I4" s="149" t="s">
        <v>549</v>
      </c>
      <c r="J4" s="149"/>
      <c r="K4" s="151">
        <v>0.6875</v>
      </c>
      <c r="L4" s="150"/>
      <c r="M4" s="150"/>
      <c r="AF4" s="21" t="s">
        <v>441</v>
      </c>
      <c r="AG4" s="129">
        <v>1</v>
      </c>
      <c r="AH4" s="129">
        <v>4</v>
      </c>
      <c r="AI4" s="129">
        <v>10</v>
      </c>
      <c r="AJ4" s="129">
        <v>9</v>
      </c>
      <c r="AK4" s="129">
        <v>15</v>
      </c>
      <c r="AL4" s="129">
        <v>17</v>
      </c>
      <c r="AM4" s="129">
        <v>18</v>
      </c>
    </row>
    <row r="5" spans="1:53">
      <c r="A5" s="129"/>
      <c r="B5" s="129">
        <v>4</v>
      </c>
      <c r="C5" s="129" t="s">
        <v>312</v>
      </c>
      <c r="E5" s="129"/>
      <c r="F5" s="129">
        <v>11</v>
      </c>
      <c r="G5" s="129" t="s">
        <v>487</v>
      </c>
      <c r="AF5" s="21" t="s">
        <v>442</v>
      </c>
      <c r="AG5" s="129">
        <v>1</v>
      </c>
      <c r="AH5" s="129">
        <v>4</v>
      </c>
      <c r="AI5" s="129">
        <v>10</v>
      </c>
      <c r="AJ5" s="129">
        <v>17</v>
      </c>
      <c r="AK5" s="129">
        <v>15</v>
      </c>
      <c r="AL5" s="129">
        <v>11</v>
      </c>
      <c r="AM5" s="129">
        <v>16</v>
      </c>
    </row>
    <row r="6" spans="1:53">
      <c r="A6" s="129"/>
      <c r="B6" s="129">
        <v>11</v>
      </c>
      <c r="C6" s="129" t="s">
        <v>302</v>
      </c>
      <c r="E6" s="129"/>
      <c r="F6" s="129">
        <v>1</v>
      </c>
      <c r="G6" s="129" t="s">
        <v>302</v>
      </c>
      <c r="AF6" s="21" t="s">
        <v>443</v>
      </c>
      <c r="AG6" s="129"/>
      <c r="AH6" s="129"/>
      <c r="AI6" s="129"/>
      <c r="AJ6" s="129"/>
      <c r="AK6" s="129"/>
      <c r="AL6" s="129"/>
      <c r="AM6" s="129"/>
    </row>
    <row r="7" spans="1:53">
      <c r="A7" s="129"/>
      <c r="B7" s="129">
        <v>16</v>
      </c>
      <c r="C7" s="129" t="s">
        <v>467</v>
      </c>
      <c r="E7" s="129"/>
      <c r="F7" s="129">
        <v>11</v>
      </c>
      <c r="G7" s="129" t="s">
        <v>313</v>
      </c>
      <c r="AF7" s="21" t="s">
        <v>444</v>
      </c>
      <c r="AG7" s="129"/>
      <c r="AH7" s="129"/>
      <c r="AI7" s="129"/>
      <c r="AJ7" s="129"/>
      <c r="AK7" s="129"/>
      <c r="AL7" s="129"/>
      <c r="AM7" s="129"/>
    </row>
    <row r="8" spans="1:53">
      <c r="A8" s="129"/>
      <c r="B8" s="129">
        <v>16</v>
      </c>
      <c r="C8" s="129" t="s">
        <v>300</v>
      </c>
      <c r="E8" s="129"/>
      <c r="F8" s="129">
        <v>9</v>
      </c>
      <c r="G8" s="129" t="s">
        <v>522</v>
      </c>
      <c r="AF8" s="22" t="s">
        <v>445</v>
      </c>
      <c r="AG8" s="129"/>
      <c r="AH8" s="129"/>
      <c r="AI8" s="129"/>
      <c r="AJ8" s="129"/>
      <c r="AK8" s="129"/>
      <c r="AL8" s="129"/>
      <c r="AM8" s="129"/>
    </row>
    <row r="9" spans="1:53">
      <c r="A9" s="129"/>
      <c r="B9" s="129">
        <v>1</v>
      </c>
      <c r="C9" s="129" t="s">
        <v>466</v>
      </c>
      <c r="E9" s="129"/>
      <c r="F9" s="129">
        <v>10</v>
      </c>
      <c r="G9" s="129" t="s">
        <v>467</v>
      </c>
    </row>
    <row r="10" spans="1:53">
      <c r="A10" s="129"/>
      <c r="B10" s="129">
        <v>4</v>
      </c>
      <c r="C10" s="129" t="s">
        <v>474</v>
      </c>
      <c r="E10" s="129"/>
      <c r="F10" s="129">
        <v>18</v>
      </c>
      <c r="G10" s="129" t="s">
        <v>466</v>
      </c>
    </row>
    <row r="11" spans="1:53">
      <c r="A11" s="129"/>
      <c r="B11" s="129">
        <v>16</v>
      </c>
      <c r="C11" s="129" t="s">
        <v>300</v>
      </c>
      <c r="E11" s="129"/>
      <c r="F11" s="129">
        <v>18</v>
      </c>
      <c r="G11" s="129" t="s">
        <v>467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W11" s="130"/>
      <c r="AX11" s="130"/>
      <c r="AY11" s="130"/>
      <c r="AZ11" s="130"/>
    </row>
    <row r="12" spans="1:53">
      <c r="A12" s="129"/>
      <c r="B12" s="129">
        <v>15</v>
      </c>
      <c r="C12" s="129" t="s">
        <v>313</v>
      </c>
      <c r="E12" s="129"/>
      <c r="F12" s="129">
        <v>19</v>
      </c>
      <c r="G12" s="129" t="s">
        <v>312</v>
      </c>
      <c r="I12" s="127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6" t="s">
        <v>124</v>
      </c>
      <c r="AX12" s="56" t="s">
        <v>139</v>
      </c>
      <c r="AY12" s="57" t="s">
        <v>137</v>
      </c>
      <c r="AZ12" s="28" t="s">
        <v>140</v>
      </c>
    </row>
    <row r="13" spans="1:53">
      <c r="A13" s="129"/>
      <c r="B13" s="129">
        <v>4</v>
      </c>
      <c r="C13" s="129" t="s">
        <v>299</v>
      </c>
      <c r="E13" s="129"/>
      <c r="F13" s="129">
        <v>11</v>
      </c>
      <c r="G13" s="129" t="s">
        <v>333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107"/>
      <c r="AX13" s="107"/>
      <c r="AY13" s="108"/>
      <c r="AZ13" s="26"/>
    </row>
    <row r="14" spans="1:53">
      <c r="A14" s="129"/>
      <c r="B14" s="129">
        <v>4</v>
      </c>
      <c r="C14" s="129" t="s">
        <v>333</v>
      </c>
      <c r="E14" s="129"/>
      <c r="F14" s="129">
        <v>1</v>
      </c>
      <c r="G14" s="129" t="s">
        <v>523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7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1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6">
        <f>SUM(J14:M14)</f>
        <v>0</v>
      </c>
      <c r="AX14" s="56">
        <f>SUM(Q14:V14)</f>
        <v>0</v>
      </c>
      <c r="AY14" s="57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129"/>
      <c r="B15" s="129">
        <v>1</v>
      </c>
      <c r="C15" s="129" t="s">
        <v>302</v>
      </c>
      <c r="E15" s="129"/>
      <c r="F15" s="129">
        <v>4</v>
      </c>
      <c r="G15" s="129" t="s">
        <v>299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6">
        <f t="shared" ref="AW15:AW43" si="1">SUM(J15:M15)</f>
        <v>0</v>
      </c>
      <c r="AX15" s="56">
        <f t="shared" ref="AX15:AX43" si="2">SUM(Q15:V15)</f>
        <v>0</v>
      </c>
      <c r="AY15" s="57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129"/>
      <c r="B16" s="129">
        <v>11</v>
      </c>
      <c r="C16" s="129" t="s">
        <v>313</v>
      </c>
      <c r="E16" s="129"/>
      <c r="F16" s="129">
        <v>11</v>
      </c>
      <c r="G16" s="129" t="s">
        <v>117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6">
        <f t="shared" si="1"/>
        <v>0</v>
      </c>
      <c r="AX16" s="56">
        <f t="shared" si="2"/>
        <v>0</v>
      </c>
      <c r="AY16" s="57" t="str">
        <f t="shared" si="3"/>
        <v/>
      </c>
      <c r="AZ16" s="28">
        <f t="shared" si="0"/>
        <v>0</v>
      </c>
      <c r="BA16" s="48" t="s">
        <v>410</v>
      </c>
    </row>
    <row r="17" spans="1:53">
      <c r="A17" s="129"/>
      <c r="B17" s="129">
        <v>15</v>
      </c>
      <c r="C17" s="129" t="s">
        <v>317</v>
      </c>
      <c r="E17" s="129"/>
      <c r="F17" s="129">
        <v>11</v>
      </c>
      <c r="G17" s="129" t="s">
        <v>524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6">
        <f t="shared" si="1"/>
        <v>0</v>
      </c>
      <c r="AX17" s="56">
        <f t="shared" si="2"/>
        <v>0</v>
      </c>
      <c r="AY17" s="57" t="str">
        <f t="shared" si="3"/>
        <v/>
      </c>
      <c r="AZ17" s="28">
        <f t="shared" si="0"/>
        <v>0</v>
      </c>
      <c r="BA17" s="48">
        <v>2</v>
      </c>
    </row>
    <row r="18" spans="1:53">
      <c r="A18" s="129"/>
      <c r="B18" s="129">
        <v>11</v>
      </c>
      <c r="C18" s="129" t="s">
        <v>330</v>
      </c>
      <c r="E18" s="129"/>
      <c r="F18" s="129">
        <v>15</v>
      </c>
      <c r="G18" s="129" t="s">
        <v>470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1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6">
        <f t="shared" si="1"/>
        <v>0</v>
      </c>
      <c r="AX18" s="56">
        <f t="shared" si="2"/>
        <v>0</v>
      </c>
      <c r="AY18" s="57" t="str">
        <f t="shared" si="3"/>
        <v/>
      </c>
      <c r="AZ18" s="28">
        <f t="shared" si="0"/>
        <v>0</v>
      </c>
      <c r="BA18" s="48">
        <v>3</v>
      </c>
    </row>
    <row r="19" spans="1:53">
      <c r="A19" s="129"/>
      <c r="B19" s="129">
        <v>4</v>
      </c>
      <c r="C19" s="129" t="s">
        <v>313</v>
      </c>
      <c r="E19" s="129"/>
      <c r="F19" s="129">
        <v>15</v>
      </c>
      <c r="G19" s="129" t="s">
        <v>478</v>
      </c>
      <c r="I19" s="23">
        <v>4</v>
      </c>
      <c r="J19" s="4">
        <f>COUNTIFS(($B$2:$B$71):($F$2:$F$71),I19,($C$2:$C$71):($G$2:$G$71),$J$12)</f>
        <v>1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1</v>
      </c>
      <c r="R19" s="5">
        <f>COUNTIFS(($B$2:$B$71):($F$2:$F$71),I19,($C$2:$C$71):($G$2:$G$71),$R$12)</f>
        <v>2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6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1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1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2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1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4</v>
      </c>
      <c r="AU19" s="8">
        <f>COUNTIFS(($B$2:$B$71):($F$2:$F$71),I19,($C$2:$C$71):($G$2:$G$71),$AU$12)</f>
        <v>0</v>
      </c>
      <c r="AV19" s="17"/>
      <c r="AW19" s="56">
        <f t="shared" si="1"/>
        <v>1</v>
      </c>
      <c r="AX19" s="56">
        <f t="shared" si="2"/>
        <v>9</v>
      </c>
      <c r="AY19" s="57">
        <f t="shared" si="3"/>
        <v>0.1</v>
      </c>
      <c r="AZ19" s="28">
        <f t="shared" si="0"/>
        <v>1</v>
      </c>
      <c r="BA19" s="48">
        <v>4</v>
      </c>
    </row>
    <row r="20" spans="1:53">
      <c r="A20" s="129"/>
      <c r="B20" s="129">
        <v>17</v>
      </c>
      <c r="C20" s="129" t="s">
        <v>470</v>
      </c>
      <c r="E20" s="129"/>
      <c r="F20" s="129">
        <v>11</v>
      </c>
      <c r="G20" s="129" t="s">
        <v>299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1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6">
        <f t="shared" si="1"/>
        <v>0</v>
      </c>
      <c r="AX20" s="56">
        <f t="shared" si="2"/>
        <v>0</v>
      </c>
      <c r="AY20" s="57" t="str">
        <f t="shared" si="3"/>
        <v/>
      </c>
      <c r="AZ20" s="28">
        <f t="shared" si="0"/>
        <v>0</v>
      </c>
      <c r="BA20" s="48">
        <v>5</v>
      </c>
    </row>
    <row r="21" spans="1:53">
      <c r="A21" s="129"/>
      <c r="B21" s="129">
        <v>17</v>
      </c>
      <c r="C21" s="129" t="s">
        <v>478</v>
      </c>
      <c r="E21" s="129"/>
      <c r="F21" s="129">
        <v>10</v>
      </c>
      <c r="G21" s="129" t="s">
        <v>302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1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1</v>
      </c>
      <c r="AL21" s="7">
        <f>COUNTIFS(($B$2:$B$71):($F$2:$F$71),I21,($C$2:$C$71):($G$2:$G$71),$AL$12)</f>
        <v>1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6">
        <f t="shared" si="1"/>
        <v>0</v>
      </c>
      <c r="AX21" s="56">
        <f t="shared" si="2"/>
        <v>0</v>
      </c>
      <c r="AY21" s="57" t="str">
        <f t="shared" si="3"/>
        <v/>
      </c>
      <c r="AZ21" s="28">
        <f t="shared" si="0"/>
        <v>0</v>
      </c>
      <c r="BA21" s="48">
        <v>6</v>
      </c>
    </row>
    <row r="22" spans="1:53">
      <c r="A22" s="129"/>
      <c r="B22" s="129">
        <v>4</v>
      </c>
      <c r="C22" s="129" t="s">
        <v>468</v>
      </c>
      <c r="E22" s="129"/>
      <c r="F22" s="129">
        <v>16</v>
      </c>
      <c r="G22" s="129" t="s">
        <v>467</v>
      </c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6">
        <f t="shared" si="1"/>
        <v>0</v>
      </c>
      <c r="AX22" s="56">
        <f t="shared" si="2"/>
        <v>0</v>
      </c>
      <c r="AY22" s="57" t="str">
        <f t="shared" si="3"/>
        <v/>
      </c>
      <c r="AZ22" s="28">
        <f t="shared" si="0"/>
        <v>0</v>
      </c>
      <c r="BA22" s="48">
        <v>7</v>
      </c>
    </row>
    <row r="23" spans="1:53">
      <c r="A23" s="129"/>
      <c r="B23" s="129">
        <v>15</v>
      </c>
      <c r="C23" s="129" t="s">
        <v>302</v>
      </c>
      <c r="E23" s="129">
        <v>4</v>
      </c>
      <c r="F23" s="129">
        <v>4</v>
      </c>
      <c r="G23" s="129" t="s">
        <v>120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6">
        <f t="shared" si="1"/>
        <v>0</v>
      </c>
      <c r="AX23" s="56">
        <f t="shared" si="2"/>
        <v>0</v>
      </c>
      <c r="AY23" s="57" t="str">
        <f t="shared" si="3"/>
        <v/>
      </c>
      <c r="AZ23" s="28">
        <f t="shared" si="0"/>
        <v>0</v>
      </c>
      <c r="BA23" s="48">
        <v>8</v>
      </c>
    </row>
    <row r="24" spans="1:53">
      <c r="A24" s="129"/>
      <c r="B24" s="129">
        <v>11</v>
      </c>
      <c r="C24" s="129" t="s">
        <v>311</v>
      </c>
      <c r="E24" s="129"/>
      <c r="F24" s="129">
        <v>11</v>
      </c>
      <c r="G24" s="129" t="s">
        <v>525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1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1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6">
        <f t="shared" si="1"/>
        <v>0</v>
      </c>
      <c r="AX24" s="56">
        <f t="shared" si="2"/>
        <v>1</v>
      </c>
      <c r="AY24" s="57">
        <f t="shared" si="3"/>
        <v>0</v>
      </c>
      <c r="AZ24" s="28">
        <f t="shared" si="0"/>
        <v>0</v>
      </c>
      <c r="BA24" s="48">
        <v>9</v>
      </c>
    </row>
    <row r="25" spans="1:53">
      <c r="A25" s="129">
        <v>2</v>
      </c>
      <c r="B25" s="129">
        <v>4</v>
      </c>
      <c r="C25" s="129" t="s">
        <v>120</v>
      </c>
      <c r="E25" s="129"/>
      <c r="F25" s="129">
        <v>4</v>
      </c>
      <c r="G25" s="129" t="s">
        <v>333</v>
      </c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2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3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1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1</v>
      </c>
      <c r="AJ25" s="7">
        <f>COUNTIFS(($B$2:$B$71):($F$2:$F$71),I25,($C$2:$C$71):($G$2:$G$71),$AJ$12)</f>
        <v>1</v>
      </c>
      <c r="AK25" s="7">
        <f>COUNTIFS(($B$2:$B$71):($F$2:$F$71),I25,($C$2:$C$71):($G$2:$G$71),$AK$12)</f>
        <v>1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1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56">
        <f t="shared" si="1"/>
        <v>0</v>
      </c>
      <c r="AX25" s="56">
        <f t="shared" si="2"/>
        <v>2</v>
      </c>
      <c r="AY25" s="57">
        <f t="shared" si="3"/>
        <v>0</v>
      </c>
      <c r="AZ25" s="28">
        <f t="shared" si="0"/>
        <v>1</v>
      </c>
      <c r="BA25" s="48">
        <v>10</v>
      </c>
    </row>
    <row r="26" spans="1:53">
      <c r="A26" s="129"/>
      <c r="B26" s="129">
        <v>4</v>
      </c>
      <c r="C26" s="129" t="s">
        <v>517</v>
      </c>
      <c r="E26" s="129"/>
      <c r="F26" s="129">
        <v>1</v>
      </c>
      <c r="G26" s="129" t="s">
        <v>478</v>
      </c>
      <c r="I26" s="23">
        <v>11</v>
      </c>
      <c r="J26" s="4">
        <f>COUNTIFS(($B$2:$B$71):($F$2:$F$71),I26,($C$2:$C$71):($G$2:$G$71),$J$12)</f>
        <v>2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1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1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2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3</v>
      </c>
      <c r="Y26" s="6">
        <f>COUNTIFS(($B$2:$B$71):($F$2:$F$71),I26,($C$2:$C$71):($G$2:$G$71),$Y$12)</f>
        <v>0</v>
      </c>
      <c r="Z26" s="6">
        <f>COUNTIFS(($B$2:$B$71):($F$2:$F$71),I26,($C$2:$C$71):($G$2:$G$71),$Z$12)</f>
        <v>1</v>
      </c>
      <c r="AA26" s="6">
        <f>COUNTIFS(($B$2:$B$71):($F$2:$F$71),I26,($C$2:$C$71):($G$2:$G$71),$AA$12)</f>
        <v>1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1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3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2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1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6">
        <f t="shared" si="1"/>
        <v>2</v>
      </c>
      <c r="AX26" s="56">
        <f t="shared" si="2"/>
        <v>3</v>
      </c>
      <c r="AY26" s="57">
        <f t="shared" si="3"/>
        <v>0.4</v>
      </c>
      <c r="AZ26" s="28">
        <f t="shared" si="0"/>
        <v>1</v>
      </c>
      <c r="BA26" s="48">
        <v>11</v>
      </c>
    </row>
    <row r="27" spans="1:53">
      <c r="A27" s="129"/>
      <c r="B27" s="129">
        <v>11</v>
      </c>
      <c r="C27" s="129" t="s">
        <v>314</v>
      </c>
      <c r="E27" s="129"/>
      <c r="F27" s="129">
        <v>10</v>
      </c>
      <c r="G27" s="129" t="s">
        <v>467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6">
        <f t="shared" si="1"/>
        <v>0</v>
      </c>
      <c r="AX27" s="56">
        <f t="shared" si="2"/>
        <v>0</v>
      </c>
      <c r="AY27" s="57" t="str">
        <f t="shared" si="3"/>
        <v/>
      </c>
      <c r="AZ27" s="28">
        <f t="shared" si="0"/>
        <v>0</v>
      </c>
      <c r="BA27" s="48">
        <v>12</v>
      </c>
    </row>
    <row r="28" spans="1:53">
      <c r="A28" s="129"/>
      <c r="B28" s="129">
        <v>11</v>
      </c>
      <c r="C28" s="129" t="s">
        <v>333</v>
      </c>
      <c r="E28" s="129"/>
      <c r="F28" s="129">
        <v>15</v>
      </c>
      <c r="G28" s="129" t="s">
        <v>330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1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6">
        <f t="shared" si="1"/>
        <v>0</v>
      </c>
      <c r="AX28" s="56">
        <f t="shared" si="2"/>
        <v>0</v>
      </c>
      <c r="AY28" s="57" t="str">
        <f t="shared" si="3"/>
        <v/>
      </c>
      <c r="AZ28" s="28">
        <f t="shared" si="0"/>
        <v>0</v>
      </c>
      <c r="BA28" s="48">
        <v>13</v>
      </c>
    </row>
    <row r="29" spans="1:53">
      <c r="A29" s="129"/>
      <c r="B29" s="129">
        <v>1</v>
      </c>
      <c r="C29" s="129" t="s">
        <v>302</v>
      </c>
      <c r="E29" s="129"/>
      <c r="F29" s="129">
        <v>16</v>
      </c>
      <c r="G29" s="129" t="s">
        <v>298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6">
        <f t="shared" si="1"/>
        <v>0</v>
      </c>
      <c r="AX29" s="56">
        <f t="shared" si="2"/>
        <v>0</v>
      </c>
      <c r="AY29" s="57" t="str">
        <f t="shared" si="3"/>
        <v/>
      </c>
      <c r="AZ29" s="28">
        <f t="shared" si="0"/>
        <v>0</v>
      </c>
      <c r="BA29" s="48">
        <v>14</v>
      </c>
    </row>
    <row r="30" spans="1:53">
      <c r="A30" s="129"/>
      <c r="B30" s="129">
        <v>15</v>
      </c>
      <c r="C30" s="129" t="s">
        <v>311</v>
      </c>
      <c r="E30" s="129"/>
      <c r="F30" s="129">
        <v>16</v>
      </c>
      <c r="G30" s="129" t="s">
        <v>313</v>
      </c>
      <c r="I30" s="23">
        <v>15</v>
      </c>
      <c r="J30" s="4">
        <f>COUNTIFS(($B$2:$B$71):($F$2:$F$71),I30,($C$2:$C$71):($G$2:$G$71),$J$12)</f>
        <v>1</v>
      </c>
      <c r="K30" s="4">
        <f>COUNTIFS(($B$2:$B$71):($F$2:$F$71),I30,($C$2:$C$71):($G$2:$G$71),$K$12)</f>
        <v>0</v>
      </c>
      <c r="L30" s="4">
        <f>COUNTIFS(($B$2:$B$71):($F$2:$F$71),I30,($C$2:$C$71):($G$2:$G$71),$L$12)</f>
        <v>2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1</v>
      </c>
      <c r="W30" s="5"/>
      <c r="X30" s="6">
        <f>COUNTIFS(($B$2:$B$71):($F$2:$F$71),I30,($C$2:$C$71):($G$2:$G$71),$X$12)</f>
        <v>1</v>
      </c>
      <c r="Y30" s="6">
        <f>COUNTIFS(($B$2:$B$71):($F$2:$F$71),I30,($C$2:$C$71):($G$2:$G$71),$Y$12)</f>
        <v>0</v>
      </c>
      <c r="Z30" s="6">
        <f>COUNTIFS(($B$2:$B$71):($F$2:$F$71),I30,($C$2:$C$71):($G$2:$G$71),$Z$12)</f>
        <v>2</v>
      </c>
      <c r="AA30" s="6">
        <f>COUNTIFS(($B$2:$B$71):($F$2:$F$71),I30,($C$2:$C$71):($G$2:$G$71),$AA$12)</f>
        <v>2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1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6">
        <f t="shared" si="1"/>
        <v>3</v>
      </c>
      <c r="AX30" s="56">
        <f t="shared" si="2"/>
        <v>1</v>
      </c>
      <c r="AY30" s="57">
        <f t="shared" si="3"/>
        <v>0.75</v>
      </c>
      <c r="AZ30" s="28">
        <f t="shared" si="0"/>
        <v>1</v>
      </c>
      <c r="BA30" s="48">
        <v>15</v>
      </c>
    </row>
    <row r="31" spans="1:53">
      <c r="A31" s="129"/>
      <c r="B31" s="129">
        <v>17</v>
      </c>
      <c r="C31" s="129" t="s">
        <v>110</v>
      </c>
      <c r="E31" s="129"/>
      <c r="F31" s="129">
        <v>16</v>
      </c>
      <c r="G31" s="129" t="s">
        <v>526</v>
      </c>
      <c r="I31" s="23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1</v>
      </c>
      <c r="P31" s="4"/>
      <c r="Q31" s="5">
        <f>COUNTIFS(($B$2:$B$71):($F$2:$F$71),I31,($C$2:$C$71):($G$2:$G$71),$Q$12)</f>
        <v>3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1</v>
      </c>
      <c r="Y31" s="6">
        <f>COUNTIFS(($B$2:$B$71):($F$2:$F$71),I31,($C$2:$C$71):($G$2:$G$71),$Y$12)</f>
        <v>1</v>
      </c>
      <c r="Z31" s="6">
        <f>COUNTIFS(($B$2:$B$71):($F$2:$F$71),I31,($C$2:$C$71):($G$2:$G$71),$Z$12)</f>
        <v>0</v>
      </c>
      <c r="AA31" s="6">
        <f>COUNTIFS(($B$2:$B$71):($F$2:$F$71),I31,($C$2:$C$71):($G$2:$G$71),$AA$12)</f>
        <v>1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1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2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6">
        <f t="shared" si="1"/>
        <v>0</v>
      </c>
      <c r="AX31" s="56">
        <f t="shared" si="2"/>
        <v>3</v>
      </c>
      <c r="AY31" s="57">
        <f t="shared" si="3"/>
        <v>0</v>
      </c>
      <c r="AZ31" s="28">
        <f t="shared" si="0"/>
        <v>1</v>
      </c>
      <c r="BA31" s="48">
        <v>16</v>
      </c>
    </row>
    <row r="32" spans="1:53">
      <c r="A32" s="129"/>
      <c r="B32" s="129">
        <v>10</v>
      </c>
      <c r="C32" s="129" t="s">
        <v>302</v>
      </c>
      <c r="E32" s="129"/>
      <c r="F32" s="129">
        <v>16</v>
      </c>
      <c r="G32" s="129" t="s">
        <v>312</v>
      </c>
      <c r="I32" s="23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1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1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2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1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6">
        <f t="shared" si="1"/>
        <v>1</v>
      </c>
      <c r="AX32" s="56">
        <f t="shared" si="2"/>
        <v>1</v>
      </c>
      <c r="AY32" s="57">
        <f t="shared" si="3"/>
        <v>0.5</v>
      </c>
      <c r="AZ32" s="28">
        <f t="shared" si="0"/>
        <v>1</v>
      </c>
      <c r="BA32" s="48">
        <v>17</v>
      </c>
    </row>
    <row r="33" spans="1:53">
      <c r="A33" s="129"/>
      <c r="B33" s="129">
        <v>10</v>
      </c>
      <c r="C33" s="129" t="s">
        <v>487</v>
      </c>
      <c r="E33" s="129"/>
      <c r="F33" s="129">
        <v>10</v>
      </c>
      <c r="G33" s="129" t="s">
        <v>300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1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2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6">
        <f t="shared" si="1"/>
        <v>0</v>
      </c>
      <c r="AX33" s="56">
        <f t="shared" si="2"/>
        <v>1</v>
      </c>
      <c r="AY33" s="57">
        <f t="shared" si="3"/>
        <v>0</v>
      </c>
      <c r="AZ33" s="28">
        <f t="shared" si="0"/>
        <v>0</v>
      </c>
      <c r="BA33" s="48">
        <v>18</v>
      </c>
    </row>
    <row r="34" spans="1:53">
      <c r="A34" s="129"/>
      <c r="B34" s="129">
        <v>10</v>
      </c>
      <c r="C34" s="129" t="s">
        <v>232</v>
      </c>
      <c r="E34" s="129"/>
      <c r="F34" s="129">
        <v>1</v>
      </c>
      <c r="G34" s="129" t="s">
        <v>302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1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6">
        <f t="shared" si="1"/>
        <v>0</v>
      </c>
      <c r="AX34" s="56">
        <f t="shared" si="2"/>
        <v>1</v>
      </c>
      <c r="AY34" s="57">
        <f t="shared" si="3"/>
        <v>0</v>
      </c>
      <c r="AZ34" s="28">
        <f t="shared" si="0"/>
        <v>0</v>
      </c>
      <c r="BA34" s="48">
        <v>19</v>
      </c>
    </row>
    <row r="35" spans="1:53">
      <c r="A35" s="129"/>
      <c r="B35" s="129">
        <v>1</v>
      </c>
      <c r="C35" s="129" t="s">
        <v>302</v>
      </c>
      <c r="E35" s="129"/>
      <c r="F35" s="129">
        <v>25</v>
      </c>
      <c r="G35" s="129" t="s">
        <v>299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6">
        <f t="shared" si="1"/>
        <v>0</v>
      </c>
      <c r="AX35" s="56">
        <f t="shared" si="2"/>
        <v>0</v>
      </c>
      <c r="AY35" s="57" t="str">
        <f t="shared" si="3"/>
        <v/>
      </c>
      <c r="AZ35" s="28">
        <f t="shared" si="0"/>
        <v>0</v>
      </c>
      <c r="BA35" s="48">
        <v>20</v>
      </c>
    </row>
    <row r="36" spans="1:53">
      <c r="A36" s="129"/>
      <c r="B36" s="129">
        <v>17</v>
      </c>
      <c r="C36" s="129" t="s">
        <v>468</v>
      </c>
      <c r="E36" s="129"/>
      <c r="F36" s="129">
        <v>25</v>
      </c>
      <c r="G36" s="129" t="s">
        <v>299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6">
        <f t="shared" si="1"/>
        <v>0</v>
      </c>
      <c r="AX36" s="56">
        <f t="shared" si="2"/>
        <v>0</v>
      </c>
      <c r="AY36" s="57" t="str">
        <f t="shared" si="3"/>
        <v/>
      </c>
      <c r="AZ36" s="28">
        <f t="shared" si="0"/>
        <v>0</v>
      </c>
      <c r="BA36" s="48">
        <v>21</v>
      </c>
    </row>
    <row r="37" spans="1:53">
      <c r="A37" s="129"/>
      <c r="B37" s="129">
        <v>15</v>
      </c>
      <c r="C37" s="129" t="s">
        <v>330</v>
      </c>
      <c r="E37" s="129"/>
      <c r="F37" s="129">
        <v>11</v>
      </c>
      <c r="G37" s="129" t="s">
        <v>333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1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1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1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6">
        <f t="shared" si="1"/>
        <v>0</v>
      </c>
      <c r="AX37" s="56">
        <f t="shared" si="2"/>
        <v>0</v>
      </c>
      <c r="AY37" s="57" t="str">
        <f t="shared" si="3"/>
        <v/>
      </c>
      <c r="AZ37" s="28">
        <f t="shared" si="0"/>
        <v>0</v>
      </c>
      <c r="BA37" s="48">
        <v>22</v>
      </c>
    </row>
    <row r="38" spans="1:53">
      <c r="A38" s="129"/>
      <c r="B38" s="129">
        <v>11</v>
      </c>
      <c r="C38" s="129" t="s">
        <v>311</v>
      </c>
      <c r="E38" s="129"/>
      <c r="F38" s="129">
        <v>4</v>
      </c>
      <c r="G38" s="129" t="s">
        <v>117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6">
        <f t="shared" si="1"/>
        <v>0</v>
      </c>
      <c r="AX38" s="56">
        <f t="shared" si="2"/>
        <v>0</v>
      </c>
      <c r="AY38" s="57" t="str">
        <f t="shared" si="3"/>
        <v/>
      </c>
      <c r="AZ38" s="28">
        <f t="shared" si="0"/>
        <v>0</v>
      </c>
      <c r="BA38" s="48">
        <v>23</v>
      </c>
    </row>
    <row r="39" spans="1:53">
      <c r="A39" s="129"/>
      <c r="B39" s="129">
        <v>16</v>
      </c>
      <c r="C39" s="129" t="s">
        <v>314</v>
      </c>
      <c r="E39" s="129"/>
      <c r="F39" s="129">
        <v>10</v>
      </c>
      <c r="G39" s="129" t="s">
        <v>310</v>
      </c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6">
        <f t="shared" si="1"/>
        <v>0</v>
      </c>
      <c r="AX39" s="56">
        <f t="shared" si="2"/>
        <v>0</v>
      </c>
      <c r="AY39" s="57" t="str">
        <f t="shared" si="3"/>
        <v/>
      </c>
      <c r="AZ39" s="28">
        <f t="shared" si="0"/>
        <v>0</v>
      </c>
      <c r="BA39" s="48">
        <v>24</v>
      </c>
    </row>
    <row r="40" spans="1:53">
      <c r="A40" s="129"/>
      <c r="B40" s="129">
        <v>4</v>
      </c>
      <c r="C40" s="129" t="s">
        <v>518</v>
      </c>
      <c r="E40" s="129"/>
      <c r="F40" s="129">
        <v>22</v>
      </c>
      <c r="G40" s="129" t="s">
        <v>110</v>
      </c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2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6">
        <f t="shared" si="1"/>
        <v>0</v>
      </c>
      <c r="AX40" s="56">
        <f t="shared" si="2"/>
        <v>2</v>
      </c>
      <c r="AY40" s="57">
        <f t="shared" si="3"/>
        <v>0</v>
      </c>
      <c r="AZ40" s="28">
        <f t="shared" si="0"/>
        <v>0</v>
      </c>
      <c r="BA40" s="48">
        <v>25</v>
      </c>
    </row>
    <row r="41" spans="1:53">
      <c r="A41" s="129"/>
      <c r="B41" s="129">
        <v>16</v>
      </c>
      <c r="C41" s="129" t="s">
        <v>518</v>
      </c>
      <c r="E41" s="129"/>
      <c r="F41" s="129">
        <v>22</v>
      </c>
      <c r="G41" s="129" t="s">
        <v>330</v>
      </c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6">
        <f t="shared" si="1"/>
        <v>0</v>
      </c>
      <c r="AX41" s="56">
        <f t="shared" si="2"/>
        <v>0</v>
      </c>
      <c r="AY41" s="57" t="str">
        <f t="shared" si="3"/>
        <v/>
      </c>
      <c r="AZ41" s="28">
        <f t="shared" si="0"/>
        <v>0</v>
      </c>
      <c r="BA41" s="48">
        <v>26</v>
      </c>
    </row>
    <row r="42" spans="1:53">
      <c r="A42" s="129"/>
      <c r="B42" s="129">
        <v>4</v>
      </c>
      <c r="C42" s="129" t="s">
        <v>474</v>
      </c>
      <c r="E42" s="129"/>
      <c r="F42" s="129">
        <v>4</v>
      </c>
      <c r="G42" s="129" t="s">
        <v>474</v>
      </c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6">
        <f t="shared" si="1"/>
        <v>0</v>
      </c>
      <c r="AX42" s="56">
        <f t="shared" si="2"/>
        <v>0</v>
      </c>
      <c r="AY42" s="57" t="str">
        <f t="shared" si="3"/>
        <v/>
      </c>
      <c r="AZ42" s="28">
        <f t="shared" si="0"/>
        <v>0</v>
      </c>
      <c r="BA42" s="48">
        <v>27</v>
      </c>
    </row>
    <row r="43" spans="1:53">
      <c r="A43" s="129"/>
      <c r="B43" s="129">
        <v>4</v>
      </c>
      <c r="C43" s="129" t="s">
        <v>474</v>
      </c>
      <c r="E43" s="129"/>
      <c r="F43" s="129">
        <v>22</v>
      </c>
      <c r="G43" s="129" t="s">
        <v>165</v>
      </c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6">
        <f t="shared" si="1"/>
        <v>0</v>
      </c>
      <c r="AX43" s="56">
        <f t="shared" si="2"/>
        <v>0</v>
      </c>
      <c r="AY43" s="57" t="str">
        <f t="shared" si="3"/>
        <v/>
      </c>
      <c r="AZ43" s="28">
        <f t="shared" si="0"/>
        <v>0</v>
      </c>
      <c r="BA43" s="48">
        <v>28</v>
      </c>
    </row>
    <row r="44" spans="1:53">
      <c r="A44" s="129"/>
      <c r="B44" s="129">
        <v>15</v>
      </c>
      <c r="C44" s="129" t="s">
        <v>327</v>
      </c>
      <c r="E44" s="129"/>
      <c r="F44" s="129">
        <v>3</v>
      </c>
      <c r="G44" s="129" t="s">
        <v>117</v>
      </c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107"/>
      <c r="AX44" s="107"/>
      <c r="AY44" s="108"/>
      <c r="AZ44" s="26"/>
    </row>
    <row r="45" spans="1:53">
      <c r="A45" s="129"/>
      <c r="B45" s="129">
        <v>4</v>
      </c>
      <c r="C45" s="129" t="s">
        <v>323</v>
      </c>
      <c r="E45" s="129"/>
      <c r="F45" s="129">
        <v>6</v>
      </c>
      <c r="G45" s="129" t="s">
        <v>310</v>
      </c>
      <c r="I45" s="34" t="s">
        <v>411</v>
      </c>
      <c r="J45" s="4">
        <f>SUM(J14:J43)</f>
        <v>4</v>
      </c>
      <c r="K45" s="4">
        <f t="shared" ref="K45:AU45" si="4">SUM(K14:K43)</f>
        <v>0</v>
      </c>
      <c r="L45" s="4">
        <f t="shared" si="4"/>
        <v>3</v>
      </c>
      <c r="M45" s="4">
        <f t="shared" si="4"/>
        <v>0</v>
      </c>
      <c r="N45" s="4">
        <f t="shared" si="4"/>
        <v>0</v>
      </c>
      <c r="O45" s="4">
        <f t="shared" si="4"/>
        <v>2</v>
      </c>
      <c r="P45" s="4"/>
      <c r="Q45" s="5">
        <f t="shared" si="4"/>
        <v>8</v>
      </c>
      <c r="R45" s="5">
        <f t="shared" si="4"/>
        <v>4</v>
      </c>
      <c r="S45" s="5">
        <f t="shared" si="4"/>
        <v>0</v>
      </c>
      <c r="T45" s="5">
        <f t="shared" si="4"/>
        <v>0</v>
      </c>
      <c r="U45" s="5">
        <f t="shared" si="4"/>
        <v>11</v>
      </c>
      <c r="V45" s="5">
        <f t="shared" si="4"/>
        <v>1</v>
      </c>
      <c r="W45" s="5"/>
      <c r="X45" s="6">
        <f t="shared" si="4"/>
        <v>6</v>
      </c>
      <c r="Y45" s="6">
        <f t="shared" si="4"/>
        <v>1</v>
      </c>
      <c r="Z45" s="6">
        <f t="shared" si="4"/>
        <v>18</v>
      </c>
      <c r="AA45" s="6">
        <f t="shared" si="4"/>
        <v>7</v>
      </c>
      <c r="AB45" s="6">
        <f t="shared" si="4"/>
        <v>0</v>
      </c>
      <c r="AC45" s="6">
        <f t="shared" si="4"/>
        <v>2</v>
      </c>
      <c r="AD45" s="6">
        <f t="shared" si="4"/>
        <v>1</v>
      </c>
      <c r="AE45" s="6"/>
      <c r="AF45" s="7">
        <f t="shared" si="4"/>
        <v>0</v>
      </c>
      <c r="AG45" s="7">
        <f t="shared" si="4"/>
        <v>6</v>
      </c>
      <c r="AH45" s="7">
        <f t="shared" si="4"/>
        <v>0</v>
      </c>
      <c r="AI45" s="7">
        <f t="shared" si="4"/>
        <v>2</v>
      </c>
      <c r="AJ45" s="7">
        <f t="shared" si="4"/>
        <v>5</v>
      </c>
      <c r="AK45" s="7">
        <f t="shared" si="4"/>
        <v>2</v>
      </c>
      <c r="AL45" s="7">
        <f t="shared" si="4"/>
        <v>2</v>
      </c>
      <c r="AM45" s="7">
        <f t="shared" si="4"/>
        <v>0</v>
      </c>
      <c r="AN45" s="7">
        <f t="shared" si="4"/>
        <v>4</v>
      </c>
      <c r="AO45" s="7">
        <f t="shared" si="4"/>
        <v>4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4</v>
      </c>
      <c r="AU45" s="8">
        <f t="shared" si="4"/>
        <v>0</v>
      </c>
      <c r="AV45" s="17"/>
      <c r="AW45" s="56">
        <f t="shared" ref="AW45:AX45" si="5">SUM(AW14:AW43)</f>
        <v>7</v>
      </c>
      <c r="AX45" s="56">
        <f t="shared" si="5"/>
        <v>24</v>
      </c>
      <c r="AY45" s="57">
        <f>AW45/(AW45+AX45)</f>
        <v>0.22580645161290322</v>
      </c>
      <c r="AZ45" s="28">
        <f>SUM(AZ14:AZ43)</f>
        <v>7</v>
      </c>
    </row>
    <row r="46" spans="1:53">
      <c r="A46" s="129"/>
      <c r="B46" s="129">
        <v>11</v>
      </c>
      <c r="C46" s="129" t="s">
        <v>232</v>
      </c>
      <c r="E46" s="129"/>
      <c r="F46" s="129">
        <v>10</v>
      </c>
      <c r="G46" s="129" t="s">
        <v>304</v>
      </c>
    </row>
    <row r="47" spans="1:53">
      <c r="A47" s="129"/>
      <c r="B47" s="129">
        <v>11</v>
      </c>
      <c r="C47" s="129" t="s">
        <v>519</v>
      </c>
      <c r="E47" s="129"/>
      <c r="F47" s="129">
        <v>6</v>
      </c>
      <c r="G47" s="129" t="s">
        <v>527</v>
      </c>
    </row>
    <row r="48" spans="1:53">
      <c r="A48" s="129"/>
      <c r="B48" s="129">
        <v>10</v>
      </c>
      <c r="C48" s="129" t="s">
        <v>302</v>
      </c>
      <c r="E48" s="129"/>
      <c r="F48" s="129">
        <v>15</v>
      </c>
      <c r="G48" s="129" t="s">
        <v>491</v>
      </c>
      <c r="I48" s="130"/>
      <c r="J48" s="130"/>
      <c r="X48" s="128" t="s">
        <v>453</v>
      </c>
      <c r="AB48" s="147">
        <f>X45</f>
        <v>6</v>
      </c>
      <c r="AC48" s="147"/>
    </row>
    <row r="49" spans="1:48">
      <c r="A49" s="129"/>
      <c r="B49" s="129"/>
      <c r="C49" s="129"/>
      <c r="E49" s="129"/>
      <c r="F49" s="129">
        <v>5</v>
      </c>
      <c r="G49" s="129" t="s">
        <v>300</v>
      </c>
      <c r="I49" s="49"/>
      <c r="J49" s="49"/>
      <c r="X49" s="128" t="s">
        <v>1</v>
      </c>
      <c r="AB49" s="147">
        <f>L45</f>
        <v>3</v>
      </c>
      <c r="AC49" s="147"/>
    </row>
    <row r="50" spans="1:48">
      <c r="A50" s="129"/>
      <c r="B50" s="129"/>
      <c r="C50" s="129"/>
      <c r="E50" s="129"/>
      <c r="F50" s="129">
        <v>6</v>
      </c>
      <c r="G50" s="129" t="s">
        <v>304</v>
      </c>
      <c r="I50" s="130"/>
      <c r="J50" s="130"/>
      <c r="K50" s="126"/>
      <c r="X50" s="128" t="s">
        <v>2</v>
      </c>
      <c r="AB50" s="146">
        <f>AB49/AB48</f>
        <v>0.5</v>
      </c>
      <c r="AC50" s="146"/>
    </row>
    <row r="51" spans="1:48">
      <c r="A51" s="129"/>
      <c r="B51" s="129"/>
      <c r="C51" s="129"/>
      <c r="E51" s="129"/>
      <c r="F51" s="129">
        <v>13</v>
      </c>
      <c r="G51" s="129" t="s">
        <v>518</v>
      </c>
      <c r="AV51" s="127"/>
    </row>
    <row r="52" spans="1:48">
      <c r="A52" s="129"/>
      <c r="B52" s="129"/>
      <c r="C52" s="129"/>
      <c r="E52" s="129"/>
      <c r="F52" s="129"/>
      <c r="G52" s="129"/>
      <c r="AV52" s="127"/>
    </row>
    <row r="53" spans="1:48">
      <c r="A53" s="129"/>
      <c r="B53" s="129"/>
      <c r="C53" s="129"/>
      <c r="E53" s="129"/>
      <c r="F53" s="129"/>
      <c r="G53" s="129"/>
      <c r="I53" s="148" t="s">
        <v>412</v>
      </c>
      <c r="J53" s="148"/>
      <c r="K53" s="148" t="s">
        <v>413</v>
      </c>
      <c r="L53" s="148"/>
      <c r="AV53" s="127"/>
    </row>
    <row r="54" spans="1:48">
      <c r="A54" s="129"/>
      <c r="B54" s="129"/>
      <c r="C54" s="129"/>
      <c r="E54" s="129"/>
      <c r="F54" s="129"/>
      <c r="G54" s="129"/>
      <c r="AV54" s="127"/>
    </row>
    <row r="55" spans="1:48">
      <c r="A55" s="129"/>
      <c r="B55" s="129"/>
      <c r="C55" s="129"/>
      <c r="E55" s="129"/>
      <c r="F55" s="129"/>
      <c r="G55" s="129"/>
      <c r="AV55" s="127"/>
    </row>
    <row r="56" spans="1:48">
      <c r="A56" s="129"/>
      <c r="B56" s="129"/>
      <c r="C56" s="129"/>
      <c r="E56" s="129"/>
      <c r="F56" s="129"/>
      <c r="G56" s="129"/>
      <c r="I56" s="130"/>
      <c r="J56" s="130"/>
      <c r="K56" s="130"/>
      <c r="L56" s="130"/>
      <c r="AV56" s="127"/>
    </row>
    <row r="57" spans="1:48">
      <c r="A57" s="129"/>
      <c r="B57" s="129"/>
      <c r="C57" s="129"/>
      <c r="E57" s="129"/>
      <c r="F57" s="129"/>
      <c r="G57" s="129"/>
      <c r="I57" s="130"/>
      <c r="J57" s="130"/>
      <c r="K57" s="130"/>
      <c r="L57" s="130"/>
      <c r="AV57" s="127"/>
    </row>
    <row r="58" spans="1:48">
      <c r="A58" s="129"/>
      <c r="B58" s="129"/>
      <c r="C58" s="129"/>
      <c r="E58" s="129"/>
      <c r="F58" s="129"/>
      <c r="G58" s="129"/>
      <c r="I58" s="130"/>
      <c r="J58" s="130"/>
      <c r="K58" s="130"/>
      <c r="L58" s="130"/>
      <c r="AV58" s="127"/>
    </row>
    <row r="59" spans="1:48">
      <c r="A59" s="129"/>
      <c r="B59" s="129"/>
      <c r="C59" s="129"/>
      <c r="E59" s="129"/>
      <c r="F59" s="129"/>
      <c r="G59" s="129"/>
      <c r="AV59" s="127"/>
    </row>
    <row r="60" spans="1:48">
      <c r="A60" s="129"/>
      <c r="B60" s="129"/>
      <c r="C60" s="129"/>
      <c r="E60" s="129"/>
      <c r="F60" s="129"/>
      <c r="G60" s="129"/>
      <c r="AV60" s="127"/>
    </row>
    <row r="61" spans="1:48">
      <c r="A61" s="129"/>
      <c r="B61" s="129"/>
      <c r="C61" s="129"/>
      <c r="E61" s="129"/>
      <c r="F61" s="129"/>
      <c r="G61" s="129"/>
      <c r="AV61" s="127"/>
    </row>
    <row r="62" spans="1:48">
      <c r="A62" s="129"/>
      <c r="B62" s="129"/>
      <c r="C62" s="129"/>
      <c r="E62" s="129"/>
      <c r="F62" s="129"/>
      <c r="G62" s="129"/>
      <c r="AV62" s="127"/>
    </row>
    <row r="63" spans="1:48">
      <c r="A63" s="129"/>
      <c r="B63" s="129"/>
      <c r="C63" s="129"/>
      <c r="E63" s="129"/>
      <c r="F63" s="129"/>
      <c r="G63" s="129"/>
      <c r="AV63" s="127"/>
    </row>
    <row r="64" spans="1:48">
      <c r="A64" s="129"/>
      <c r="B64" s="129"/>
      <c r="C64" s="129"/>
      <c r="E64" s="129"/>
      <c r="F64" s="129"/>
      <c r="G64" s="129"/>
      <c r="AV64" s="127"/>
    </row>
    <row r="65" spans="1:48">
      <c r="A65" s="129"/>
      <c r="B65" s="129"/>
      <c r="C65" s="129"/>
      <c r="E65" s="129"/>
      <c r="F65" s="129"/>
      <c r="G65" s="129"/>
      <c r="AV65" s="127"/>
    </row>
    <row r="66" spans="1:48">
      <c r="A66" s="129"/>
      <c r="B66" s="129"/>
      <c r="C66" s="129"/>
      <c r="E66" s="129"/>
      <c r="F66" s="129"/>
      <c r="G66" s="129"/>
    </row>
    <row r="67" spans="1:48">
      <c r="A67" s="129"/>
      <c r="B67" s="129"/>
      <c r="C67" s="129"/>
      <c r="E67" s="129"/>
      <c r="F67" s="129"/>
      <c r="G67" s="129"/>
    </row>
    <row r="68" spans="1:48">
      <c r="A68" s="129"/>
      <c r="B68" s="129"/>
      <c r="C68" s="129"/>
      <c r="E68" s="129"/>
      <c r="F68" s="129"/>
      <c r="G68" s="129"/>
    </row>
    <row r="69" spans="1:48">
      <c r="A69" s="129"/>
      <c r="B69" s="129"/>
      <c r="C69" s="129"/>
      <c r="E69" s="129"/>
      <c r="F69" s="129"/>
      <c r="G69" s="129"/>
    </row>
    <row r="70" spans="1:48">
      <c r="A70" s="129"/>
      <c r="B70" s="129"/>
      <c r="C70" s="129"/>
      <c r="E70" s="129"/>
      <c r="F70" s="129"/>
      <c r="G70" s="129"/>
    </row>
    <row r="71" spans="1:48">
      <c r="A71" s="129"/>
      <c r="B71" s="129"/>
      <c r="C71" s="129"/>
      <c r="E71" s="129"/>
      <c r="F71" s="129"/>
      <c r="G71" s="129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G59" sqref="G59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127" customWidth="1"/>
    <col min="16" max="16" width="0.85546875" style="127" customWidth="1"/>
    <col min="17" max="22" width="4.140625" style="127" customWidth="1"/>
    <col min="23" max="23" width="0.85546875" style="127" customWidth="1"/>
    <col min="24" max="30" width="4.140625" style="127" customWidth="1"/>
    <col min="31" max="31" width="0.85546875" style="127" customWidth="1"/>
    <col min="32" max="41" width="4.140625" style="127" customWidth="1"/>
    <col min="42" max="42" width="0.85546875" style="127" customWidth="1"/>
    <col min="43" max="47" width="4.140625" style="127" customWidth="1"/>
    <col min="48" max="48" width="0.85546875" style="130" customWidth="1"/>
    <col min="49" max="50" width="6.7109375" style="127" customWidth="1"/>
    <col min="51" max="51" width="6.7109375" style="126" customWidth="1"/>
    <col min="52" max="52" width="5.7109375" style="127" customWidth="1"/>
    <col min="53" max="53" width="5.7109375" style="130" customWidth="1"/>
    <col min="54" max="16384" width="10.7109375" style="130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553</v>
      </c>
      <c r="J1" s="149"/>
      <c r="K1" s="150">
        <v>20190502.100000001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129">
        <v>1</v>
      </c>
      <c r="B2" s="129">
        <v>4</v>
      </c>
      <c r="C2" s="129" t="s">
        <v>122</v>
      </c>
      <c r="E2" s="129">
        <v>3</v>
      </c>
      <c r="F2" s="129">
        <v>4</v>
      </c>
      <c r="G2" s="129" t="s">
        <v>122</v>
      </c>
      <c r="I2" s="149" t="s">
        <v>554</v>
      </c>
      <c r="J2" s="149"/>
      <c r="K2" s="150" t="s">
        <v>483</v>
      </c>
      <c r="L2" s="150"/>
      <c r="M2" s="150"/>
      <c r="Q2" s="137" t="s">
        <v>149</v>
      </c>
      <c r="R2" s="138"/>
      <c r="S2" s="139"/>
      <c r="T2" s="28">
        <v>5</v>
      </c>
      <c r="U2" s="19" t="str">
        <f>IF(T2&gt;T3,"W","L")</f>
        <v>L</v>
      </c>
      <c r="AF2" s="21" t="s">
        <v>439</v>
      </c>
      <c r="AG2" s="129">
        <v>1</v>
      </c>
      <c r="AH2" s="129">
        <v>4</v>
      </c>
      <c r="AI2" s="129">
        <v>10</v>
      </c>
      <c r="AJ2" s="129">
        <v>17</v>
      </c>
      <c r="AK2" s="129">
        <v>11</v>
      </c>
      <c r="AL2" s="129">
        <v>15</v>
      </c>
      <c r="AM2" s="129">
        <v>16</v>
      </c>
    </row>
    <row r="3" spans="1:53">
      <c r="A3" s="129"/>
      <c r="B3" s="129">
        <v>16</v>
      </c>
      <c r="C3" s="129" t="s">
        <v>117</v>
      </c>
      <c r="E3" s="129"/>
      <c r="F3" s="129">
        <v>11</v>
      </c>
      <c r="G3" s="129" t="s">
        <v>304</v>
      </c>
      <c r="I3" s="149" t="s">
        <v>548</v>
      </c>
      <c r="J3" s="149"/>
      <c r="K3" s="150" t="s">
        <v>484</v>
      </c>
      <c r="L3" s="150"/>
      <c r="M3" s="150"/>
      <c r="Q3" s="140" t="str">
        <f>K2</f>
        <v>Punahou</v>
      </c>
      <c r="R3" s="141"/>
      <c r="S3" s="142"/>
      <c r="T3" s="28">
        <v>15</v>
      </c>
      <c r="U3" s="19" t="str">
        <f>IF(T2&lt;T3,"W","L")</f>
        <v>W</v>
      </c>
      <c r="AF3" s="21" t="s">
        <v>440</v>
      </c>
      <c r="AG3" s="129">
        <v>1</v>
      </c>
      <c r="AH3" s="129">
        <v>4</v>
      </c>
      <c r="AI3" s="129">
        <v>10</v>
      </c>
      <c r="AJ3" s="129">
        <v>17</v>
      </c>
      <c r="AK3" s="129">
        <v>11</v>
      </c>
      <c r="AL3" s="129">
        <v>18</v>
      </c>
      <c r="AM3" s="129">
        <v>16</v>
      </c>
    </row>
    <row r="4" spans="1:53">
      <c r="A4" s="129"/>
      <c r="B4" s="129">
        <v>10</v>
      </c>
      <c r="C4" s="129" t="s">
        <v>310</v>
      </c>
      <c r="E4" s="129"/>
      <c r="F4" s="129">
        <v>10</v>
      </c>
      <c r="G4" s="129" t="s">
        <v>300</v>
      </c>
      <c r="I4" s="149" t="s">
        <v>549</v>
      </c>
      <c r="J4" s="149"/>
      <c r="K4" s="151">
        <v>0.77083333333333337</v>
      </c>
      <c r="L4" s="150"/>
      <c r="M4" s="150"/>
      <c r="AF4" s="21" t="s">
        <v>441</v>
      </c>
      <c r="AG4" s="129">
        <v>1</v>
      </c>
      <c r="AH4" s="129">
        <v>4</v>
      </c>
      <c r="AI4" s="129">
        <v>10</v>
      </c>
      <c r="AJ4" s="129">
        <v>11</v>
      </c>
      <c r="AK4" s="129">
        <v>16</v>
      </c>
      <c r="AL4" s="129">
        <v>17</v>
      </c>
      <c r="AM4" s="129">
        <v>15</v>
      </c>
    </row>
    <row r="5" spans="1:53">
      <c r="A5" s="129"/>
      <c r="B5" s="129">
        <v>16</v>
      </c>
      <c r="C5" s="129" t="s">
        <v>110</v>
      </c>
      <c r="E5" s="129"/>
      <c r="F5" s="129">
        <v>4</v>
      </c>
      <c r="G5" s="129" t="s">
        <v>310</v>
      </c>
      <c r="AF5" s="21" t="s">
        <v>442</v>
      </c>
      <c r="AG5" s="129">
        <v>1</v>
      </c>
      <c r="AH5" s="129">
        <v>4</v>
      </c>
      <c r="AI5" s="129">
        <v>10</v>
      </c>
      <c r="AJ5" s="129">
        <v>11</v>
      </c>
      <c r="AK5" s="129">
        <v>18</v>
      </c>
      <c r="AL5" s="129">
        <v>16</v>
      </c>
      <c r="AM5" s="129">
        <v>17</v>
      </c>
    </row>
    <row r="6" spans="1:53">
      <c r="A6" s="129"/>
      <c r="B6" s="129">
        <v>1</v>
      </c>
      <c r="C6" s="129" t="s">
        <v>302</v>
      </c>
      <c r="E6" s="129"/>
      <c r="F6" s="129">
        <v>17</v>
      </c>
      <c r="G6" s="129" t="s">
        <v>478</v>
      </c>
      <c r="AF6" s="21" t="s">
        <v>443</v>
      </c>
      <c r="AG6" s="129"/>
      <c r="AH6" s="129"/>
      <c r="AI6" s="129"/>
      <c r="AJ6" s="129"/>
      <c r="AK6" s="129"/>
      <c r="AL6" s="129"/>
      <c r="AM6" s="129"/>
    </row>
    <row r="7" spans="1:53">
      <c r="A7" s="129"/>
      <c r="B7" s="129">
        <v>1</v>
      </c>
      <c r="C7" s="129" t="s">
        <v>485</v>
      </c>
      <c r="E7" s="129"/>
      <c r="F7" s="129">
        <v>11</v>
      </c>
      <c r="G7" s="129" t="s">
        <v>503</v>
      </c>
      <c r="AF7" s="21" t="s">
        <v>444</v>
      </c>
      <c r="AG7" s="129"/>
      <c r="AH7" s="129"/>
      <c r="AI7" s="129"/>
      <c r="AJ7" s="129"/>
      <c r="AK7" s="129"/>
      <c r="AL7" s="129"/>
      <c r="AM7" s="129"/>
    </row>
    <row r="8" spans="1:53">
      <c r="A8" s="129"/>
      <c r="B8" s="129">
        <v>16</v>
      </c>
      <c r="C8" s="129" t="s">
        <v>117</v>
      </c>
      <c r="E8" s="129"/>
      <c r="F8" s="129">
        <v>17</v>
      </c>
      <c r="G8" s="129" t="s">
        <v>300</v>
      </c>
      <c r="AF8" s="22" t="s">
        <v>445</v>
      </c>
      <c r="AG8" s="129"/>
      <c r="AH8" s="129"/>
      <c r="AI8" s="129"/>
      <c r="AJ8" s="129"/>
      <c r="AK8" s="129"/>
      <c r="AL8" s="129"/>
      <c r="AM8" s="129"/>
    </row>
    <row r="9" spans="1:53">
      <c r="A9" s="129"/>
      <c r="B9" s="129">
        <v>11</v>
      </c>
      <c r="C9" s="129" t="s">
        <v>313</v>
      </c>
      <c r="E9" s="129"/>
      <c r="F9" s="129">
        <v>4</v>
      </c>
      <c r="G9" s="129" t="s">
        <v>327</v>
      </c>
    </row>
    <row r="10" spans="1:53">
      <c r="A10" s="129"/>
      <c r="B10" s="129">
        <v>4</v>
      </c>
      <c r="C10" s="129" t="s">
        <v>299</v>
      </c>
      <c r="E10" s="129"/>
      <c r="F10" s="129">
        <v>15</v>
      </c>
      <c r="G10" s="129" t="s">
        <v>333</v>
      </c>
    </row>
    <row r="11" spans="1:53">
      <c r="A11" s="129"/>
      <c r="B11" s="129">
        <v>15</v>
      </c>
      <c r="C11" s="129" t="s">
        <v>486</v>
      </c>
      <c r="E11" s="129"/>
      <c r="F11" s="129">
        <v>17</v>
      </c>
      <c r="G11" s="129" t="s">
        <v>117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W11" s="130"/>
      <c r="AX11" s="130"/>
      <c r="AY11" s="130"/>
      <c r="AZ11" s="130"/>
    </row>
    <row r="12" spans="1:53">
      <c r="A12" s="129"/>
      <c r="B12" s="129">
        <v>15</v>
      </c>
      <c r="C12" s="129" t="s">
        <v>487</v>
      </c>
      <c r="E12" s="129"/>
      <c r="F12" s="129">
        <v>10</v>
      </c>
      <c r="G12" s="129" t="s">
        <v>110</v>
      </c>
      <c r="I12" s="127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6" t="s">
        <v>124</v>
      </c>
      <c r="AX12" s="56" t="s">
        <v>139</v>
      </c>
      <c r="AY12" s="57" t="s">
        <v>137</v>
      </c>
      <c r="AZ12" s="28" t="s">
        <v>140</v>
      </c>
    </row>
    <row r="13" spans="1:53">
      <c r="A13" s="129"/>
      <c r="B13" s="129">
        <v>11</v>
      </c>
      <c r="C13" s="129" t="s">
        <v>333</v>
      </c>
      <c r="E13" s="129"/>
      <c r="F13" s="129">
        <v>11</v>
      </c>
      <c r="G13" s="129" t="s">
        <v>466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107"/>
      <c r="AX13" s="107"/>
      <c r="AY13" s="108"/>
      <c r="AZ13" s="26"/>
    </row>
    <row r="14" spans="1:53">
      <c r="A14" s="129"/>
      <c r="B14" s="129">
        <v>16</v>
      </c>
      <c r="C14" s="129" t="s">
        <v>300</v>
      </c>
      <c r="E14" s="129"/>
      <c r="F14" s="129">
        <v>15</v>
      </c>
      <c r="G14" s="129" t="s">
        <v>311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5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1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1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6">
        <f>SUM(J14:M14)</f>
        <v>0</v>
      </c>
      <c r="AX14" s="56">
        <f>SUM(Q14:V14)</f>
        <v>0</v>
      </c>
      <c r="AY14" s="57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129"/>
      <c r="B15" s="129">
        <v>11</v>
      </c>
      <c r="C15" s="129" t="s">
        <v>310</v>
      </c>
      <c r="E15" s="129"/>
      <c r="F15" s="129">
        <v>11</v>
      </c>
      <c r="G15" s="129" t="s">
        <v>302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6">
        <f t="shared" ref="AW15:AW43" si="1">SUM(J15:M15)</f>
        <v>0</v>
      </c>
      <c r="AX15" s="56">
        <f t="shared" ref="AX15:AX43" si="2">SUM(Q15:V15)</f>
        <v>0</v>
      </c>
      <c r="AY15" s="57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129"/>
      <c r="B16" s="129">
        <v>1</v>
      </c>
      <c r="C16" s="129" t="s">
        <v>117</v>
      </c>
      <c r="E16" s="129"/>
      <c r="F16" s="129">
        <v>11</v>
      </c>
      <c r="G16" s="129" t="s">
        <v>504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6">
        <f t="shared" si="1"/>
        <v>0</v>
      </c>
      <c r="AX16" s="56">
        <f t="shared" si="2"/>
        <v>0</v>
      </c>
      <c r="AY16" s="57" t="str">
        <f t="shared" si="3"/>
        <v/>
      </c>
      <c r="AZ16" s="28">
        <f t="shared" si="0"/>
        <v>0</v>
      </c>
      <c r="BA16" s="48" t="s">
        <v>410</v>
      </c>
    </row>
    <row r="17" spans="1:53">
      <c r="A17" s="129"/>
      <c r="B17" s="129">
        <v>4</v>
      </c>
      <c r="C17" s="129" t="s">
        <v>228</v>
      </c>
      <c r="E17" s="129"/>
      <c r="F17" s="129">
        <v>11</v>
      </c>
      <c r="G17" s="129" t="s">
        <v>311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6">
        <f t="shared" si="1"/>
        <v>0</v>
      </c>
      <c r="AX17" s="56">
        <f t="shared" si="2"/>
        <v>0</v>
      </c>
      <c r="AY17" s="57" t="str">
        <f t="shared" si="3"/>
        <v/>
      </c>
      <c r="AZ17" s="28">
        <f t="shared" si="0"/>
        <v>0</v>
      </c>
      <c r="BA17" s="48">
        <v>2</v>
      </c>
    </row>
    <row r="18" spans="1:53">
      <c r="A18" s="129"/>
      <c r="B18" s="129">
        <v>4</v>
      </c>
      <c r="C18" s="129" t="s">
        <v>323</v>
      </c>
      <c r="E18" s="129"/>
      <c r="F18" s="129">
        <v>11</v>
      </c>
      <c r="G18" s="129" t="s">
        <v>300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6">
        <f t="shared" si="1"/>
        <v>0</v>
      </c>
      <c r="AX18" s="56">
        <f t="shared" si="2"/>
        <v>0</v>
      </c>
      <c r="AY18" s="57" t="str">
        <f t="shared" si="3"/>
        <v/>
      </c>
      <c r="AZ18" s="28">
        <f t="shared" si="0"/>
        <v>0</v>
      </c>
      <c r="BA18" s="48">
        <v>3</v>
      </c>
    </row>
    <row r="19" spans="1:53">
      <c r="A19" s="129"/>
      <c r="B19" s="129">
        <v>11</v>
      </c>
      <c r="C19" s="129" t="s">
        <v>117</v>
      </c>
      <c r="E19" s="129"/>
      <c r="F19" s="129">
        <v>16</v>
      </c>
      <c r="G19" s="129" t="s">
        <v>110</v>
      </c>
      <c r="I19" s="23">
        <v>4</v>
      </c>
      <c r="J19" s="4">
        <f>COUNTIFS(($B$2:$B$71):($F$2:$F$71),I19,($C$2:$C$71):($G$2:$G$71),$J$12)</f>
        <v>1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1</v>
      </c>
      <c r="R19" s="5">
        <f>COUNTIFS(($B$2:$B$71):($F$2:$F$71),I19,($C$2:$C$71):($G$2:$G$71),$R$12)</f>
        <v>1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2</v>
      </c>
      <c r="V19" s="5">
        <f>COUNTIFS(($B$2:$B$71):($F$2:$F$71),I19,($C$2:$C$71):($G$2:$G$71),$V$12)</f>
        <v>1</v>
      </c>
      <c r="W19" s="5"/>
      <c r="X19" s="6">
        <f>COUNTIFS(($B$2:$B$71):($F$2:$F$71),I19,($C$2:$C$71):($G$2:$G$71),$X$12)</f>
        <v>1</v>
      </c>
      <c r="Y19" s="6">
        <f>COUNTIFS(($B$2:$B$71):($F$2:$F$71),I19,($C$2:$C$71):($G$2:$G$71),$Y$12)</f>
        <v>1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1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1</v>
      </c>
      <c r="AJ19" s="7">
        <f>COUNTIFS(($B$2:$B$71):($F$2:$F$71),I19,($C$2:$C$71):($G$2:$G$71),$AJ$12)</f>
        <v>1</v>
      </c>
      <c r="AK19" s="7">
        <f>COUNTIFS(($B$2:$B$71):($F$2:$F$71),I19,($C$2:$C$71):($G$2:$G$71),$AK$12)</f>
        <v>3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1</v>
      </c>
      <c r="AO19" s="7">
        <f>COUNTIFS(($B$2:$B$71):($F$2:$F$71),I19,($C$2:$C$71):($G$2:$G$71),$AO$12)</f>
        <v>2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4</v>
      </c>
      <c r="AV19" s="17"/>
      <c r="AW19" s="56">
        <f t="shared" si="1"/>
        <v>1</v>
      </c>
      <c r="AX19" s="56">
        <f t="shared" si="2"/>
        <v>5</v>
      </c>
      <c r="AY19" s="57">
        <f t="shared" si="3"/>
        <v>0.16666666666666666</v>
      </c>
      <c r="AZ19" s="28">
        <f t="shared" si="0"/>
        <v>1</v>
      </c>
      <c r="BA19" s="48">
        <v>4</v>
      </c>
    </row>
    <row r="20" spans="1:53">
      <c r="A20" s="129"/>
      <c r="B20" s="129">
        <v>15</v>
      </c>
      <c r="C20" s="129" t="s">
        <v>327</v>
      </c>
      <c r="E20" s="129"/>
      <c r="F20" s="129">
        <v>10</v>
      </c>
      <c r="G20" s="129" t="s">
        <v>505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1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6">
        <f t="shared" si="1"/>
        <v>0</v>
      </c>
      <c r="AX20" s="56">
        <f t="shared" si="2"/>
        <v>0</v>
      </c>
      <c r="AY20" s="57" t="str">
        <f t="shared" si="3"/>
        <v/>
      </c>
      <c r="AZ20" s="28">
        <f t="shared" si="0"/>
        <v>0</v>
      </c>
      <c r="BA20" s="48">
        <v>5</v>
      </c>
    </row>
    <row r="21" spans="1:53">
      <c r="A21" s="129"/>
      <c r="B21" s="129">
        <v>16</v>
      </c>
      <c r="C21" s="129" t="s">
        <v>488</v>
      </c>
      <c r="E21" s="129"/>
      <c r="F21" s="129">
        <v>16</v>
      </c>
      <c r="G21" s="129" t="s">
        <v>468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6">
        <f t="shared" si="1"/>
        <v>0</v>
      </c>
      <c r="AX21" s="56">
        <f t="shared" si="2"/>
        <v>0</v>
      </c>
      <c r="AY21" s="57" t="str">
        <f t="shared" si="3"/>
        <v/>
      </c>
      <c r="AZ21" s="28">
        <f t="shared" si="0"/>
        <v>0</v>
      </c>
      <c r="BA21" s="48">
        <v>6</v>
      </c>
    </row>
    <row r="22" spans="1:53">
      <c r="A22" s="129"/>
      <c r="B22" s="129">
        <v>16</v>
      </c>
      <c r="C22" s="129" t="s">
        <v>482</v>
      </c>
      <c r="E22" s="129">
        <v>4</v>
      </c>
      <c r="F22" s="129">
        <v>4</v>
      </c>
      <c r="G22" s="129" t="s">
        <v>122</v>
      </c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6">
        <f t="shared" si="1"/>
        <v>0</v>
      </c>
      <c r="AX22" s="56">
        <f t="shared" si="2"/>
        <v>0</v>
      </c>
      <c r="AY22" s="57" t="str">
        <f t="shared" si="3"/>
        <v/>
      </c>
      <c r="AZ22" s="28">
        <f t="shared" si="0"/>
        <v>0</v>
      </c>
      <c r="BA22" s="48">
        <v>7</v>
      </c>
    </row>
    <row r="23" spans="1:53">
      <c r="A23" s="129"/>
      <c r="B23" s="129">
        <v>4</v>
      </c>
      <c r="C23" s="129" t="s">
        <v>299</v>
      </c>
      <c r="E23" s="129"/>
      <c r="F23" s="129">
        <v>11</v>
      </c>
      <c r="G23" s="129" t="s">
        <v>330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6">
        <f t="shared" si="1"/>
        <v>0</v>
      </c>
      <c r="AX23" s="56">
        <f t="shared" si="2"/>
        <v>0</v>
      </c>
      <c r="AY23" s="57" t="str">
        <f t="shared" si="3"/>
        <v/>
      </c>
      <c r="AZ23" s="28">
        <f t="shared" si="0"/>
        <v>0</v>
      </c>
      <c r="BA23" s="48">
        <v>8</v>
      </c>
    </row>
    <row r="24" spans="1:53">
      <c r="A24" s="129"/>
      <c r="B24" s="129">
        <v>11</v>
      </c>
      <c r="C24" s="129" t="s">
        <v>489</v>
      </c>
      <c r="E24" s="129"/>
      <c r="F24" s="129">
        <v>16</v>
      </c>
      <c r="G24" s="129" t="s">
        <v>503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6">
        <f t="shared" si="1"/>
        <v>0</v>
      </c>
      <c r="AX24" s="56">
        <f t="shared" si="2"/>
        <v>0</v>
      </c>
      <c r="AY24" s="57" t="str">
        <f t="shared" si="3"/>
        <v/>
      </c>
      <c r="AZ24" s="28">
        <f t="shared" si="0"/>
        <v>0</v>
      </c>
      <c r="BA24" s="48">
        <v>9</v>
      </c>
    </row>
    <row r="25" spans="1:53">
      <c r="A25" s="129"/>
      <c r="B25" s="129">
        <v>15</v>
      </c>
      <c r="C25" s="129" t="s">
        <v>474</v>
      </c>
      <c r="E25" s="129"/>
      <c r="F25" s="129">
        <v>17</v>
      </c>
      <c r="G25" s="129" t="s">
        <v>174</v>
      </c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1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3</v>
      </c>
      <c r="AA25" s="6">
        <f>COUNTIFS(($B$2:$B$71):($F$2:$F$71),I25,($C$2:$C$71):($G$2:$G$71),$AA$12)</f>
        <v>1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1</v>
      </c>
      <c r="AK25" s="7">
        <f>COUNTIFS(($B$2:$B$71):($F$2:$F$71),I25,($C$2:$C$71):($G$2:$G$71),$AK$12)</f>
        <v>1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2</v>
      </c>
      <c r="AN25" s="7">
        <f>COUNTIFS(($B$2:$B$71):($F$2:$F$71),I25,($C$2:$C$71):($G$2:$G$71),$AN$12)</f>
        <v>2</v>
      </c>
      <c r="AO25" s="7">
        <f>COUNTIFS(($B$2:$B$71):($F$2:$F$71),I25,($C$2:$C$71):($G$2:$G$71),$AO$12)</f>
        <v>1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56">
        <f t="shared" si="1"/>
        <v>0</v>
      </c>
      <c r="AX25" s="56">
        <f t="shared" si="2"/>
        <v>1</v>
      </c>
      <c r="AY25" s="57">
        <f t="shared" si="3"/>
        <v>0</v>
      </c>
      <c r="AZ25" s="28">
        <f t="shared" si="0"/>
        <v>1</v>
      </c>
      <c r="BA25" s="48">
        <v>10</v>
      </c>
    </row>
    <row r="26" spans="1:53">
      <c r="A26" s="129"/>
      <c r="B26" s="129">
        <v>17</v>
      </c>
      <c r="C26" s="129" t="s">
        <v>308</v>
      </c>
      <c r="E26" s="129"/>
      <c r="F26" s="129">
        <v>17</v>
      </c>
      <c r="G26" s="129" t="s">
        <v>506</v>
      </c>
      <c r="I26" s="23">
        <v>11</v>
      </c>
      <c r="J26" s="4">
        <f>COUNTIFS(($B$2:$B$71):($F$2:$F$71),I26,($C$2:$C$71):($G$2:$G$71),$J$12)</f>
        <v>1</v>
      </c>
      <c r="K26" s="4">
        <f>COUNTIFS(($B$2:$B$71):($F$2:$F$71),I26,($C$2:$C$71):($G$2:$G$71),$K$12)</f>
        <v>0</v>
      </c>
      <c r="L26" s="4">
        <f>COUNTIFS(($B$2:$B$71):($F$2:$F$71),I26,($C$2:$C$71):($G$2:$G$71),$L$12)</f>
        <v>1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1</v>
      </c>
      <c r="Y26" s="6">
        <f>COUNTIFS(($B$2:$B$71):($F$2:$F$71),I26,($C$2:$C$71):($G$2:$G$71),$Y$12)</f>
        <v>0</v>
      </c>
      <c r="Z26" s="6">
        <f>COUNTIFS(($B$2:$B$71):($F$2:$F$71),I26,($C$2:$C$71):($G$2:$G$71),$Z$12)</f>
        <v>2</v>
      </c>
      <c r="AA26" s="6">
        <f>COUNTIFS(($B$2:$B$71):($F$2:$F$71),I26,($C$2:$C$71):($G$2:$G$71),$AA$12)</f>
        <v>2</v>
      </c>
      <c r="AB26" s="6">
        <f>COUNTIFS(($B$2:$B$71):($F$2:$F$71),I26,($C$2:$C$71):($G$2:$G$71),$AB$12)</f>
        <v>1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2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3</v>
      </c>
      <c r="AJ26" s="7">
        <f>COUNTIFS(($B$2:$B$71):($F$2:$F$71),I26,($C$2:$C$71):($G$2:$G$71),$AJ$12)</f>
        <v>1</v>
      </c>
      <c r="AK26" s="7">
        <f>COUNTIFS(($B$2:$B$71):($F$2:$F$71),I26,($C$2:$C$71):($G$2:$G$71),$AK$12)</f>
        <v>1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1</v>
      </c>
      <c r="AN26" s="7">
        <f>COUNTIFS(($B$2:$B$71):($F$2:$F$71),I26,($C$2:$C$71):($G$2:$G$71),$AN$12)</f>
        <v>1</v>
      </c>
      <c r="AO26" s="7">
        <f>COUNTIFS(($B$2:$B$71):($F$2:$F$71),I26,($C$2:$C$71):($G$2:$G$71),$AO$12)</f>
        <v>2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6">
        <f t="shared" si="1"/>
        <v>2</v>
      </c>
      <c r="AX26" s="56">
        <f t="shared" si="2"/>
        <v>0</v>
      </c>
      <c r="AY26" s="57">
        <f t="shared" si="3"/>
        <v>1</v>
      </c>
      <c r="AZ26" s="28">
        <f t="shared" si="0"/>
        <v>1</v>
      </c>
      <c r="BA26" s="48">
        <v>11</v>
      </c>
    </row>
    <row r="27" spans="1:53">
      <c r="A27" s="129"/>
      <c r="B27" s="129">
        <v>10</v>
      </c>
      <c r="C27" s="129" t="s">
        <v>309</v>
      </c>
      <c r="E27" s="129"/>
      <c r="F27" s="129">
        <v>16</v>
      </c>
      <c r="G27" s="129" t="s">
        <v>323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6">
        <f t="shared" si="1"/>
        <v>0</v>
      </c>
      <c r="AX27" s="56">
        <f t="shared" si="2"/>
        <v>0</v>
      </c>
      <c r="AY27" s="57" t="str">
        <f t="shared" si="3"/>
        <v/>
      </c>
      <c r="AZ27" s="28">
        <f t="shared" si="0"/>
        <v>0</v>
      </c>
      <c r="BA27" s="48">
        <v>12</v>
      </c>
    </row>
    <row r="28" spans="1:53">
      <c r="A28" s="129">
        <v>2</v>
      </c>
      <c r="B28" s="129">
        <v>4</v>
      </c>
      <c r="C28" s="129" t="s">
        <v>122</v>
      </c>
      <c r="E28" s="129"/>
      <c r="F28" s="129">
        <v>11</v>
      </c>
      <c r="G28" s="129" t="s">
        <v>333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6">
        <f t="shared" si="1"/>
        <v>0</v>
      </c>
      <c r="AX28" s="56">
        <f t="shared" si="2"/>
        <v>0</v>
      </c>
      <c r="AY28" s="57" t="str">
        <f t="shared" si="3"/>
        <v/>
      </c>
      <c r="AZ28" s="28">
        <f t="shared" si="0"/>
        <v>0</v>
      </c>
      <c r="BA28" s="48">
        <v>13</v>
      </c>
    </row>
    <row r="29" spans="1:53">
      <c r="A29" s="129"/>
      <c r="B29" s="129">
        <v>11</v>
      </c>
      <c r="C29" s="129" t="s">
        <v>117</v>
      </c>
      <c r="E29" s="129"/>
      <c r="F29" s="129">
        <v>18</v>
      </c>
      <c r="G29" s="129" t="s">
        <v>300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6">
        <f t="shared" si="1"/>
        <v>0</v>
      </c>
      <c r="AX29" s="56">
        <f t="shared" si="2"/>
        <v>0</v>
      </c>
      <c r="AY29" s="57" t="str">
        <f t="shared" si="3"/>
        <v/>
      </c>
      <c r="AZ29" s="28">
        <f t="shared" si="0"/>
        <v>0</v>
      </c>
      <c r="BA29" s="48">
        <v>14</v>
      </c>
    </row>
    <row r="30" spans="1:53">
      <c r="A30" s="129"/>
      <c r="B30" s="129">
        <v>16</v>
      </c>
      <c r="C30" s="129" t="s">
        <v>310</v>
      </c>
      <c r="E30" s="129"/>
      <c r="F30" s="129">
        <v>4</v>
      </c>
      <c r="G30" s="129" t="s">
        <v>300</v>
      </c>
      <c r="I30" s="23">
        <v>15</v>
      </c>
      <c r="J30" s="4">
        <f>COUNTIFS(($B$2:$B$71):($F$2:$F$71),I30,($C$2:$C$71):($G$2:$G$71),$J$12)</f>
        <v>1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1</v>
      </c>
      <c r="V30" s="5">
        <f>COUNTIFS(($B$2:$B$71):($F$2:$F$71),I30,($C$2:$C$71):($G$2:$G$71),$V$12)</f>
        <v>1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1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1</v>
      </c>
      <c r="AG30" s="7">
        <f>COUNTIFS(($B$2:$B$71):($F$2:$F$71),I30,($C$2:$C$71):($G$2:$G$71),$AG$12)</f>
        <v>2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1</v>
      </c>
      <c r="AJ30" s="7">
        <f>COUNTIFS(($B$2:$B$71):($F$2:$F$71),I30,($C$2:$C$71):($G$2:$G$71),$AJ$12)</f>
        <v>1</v>
      </c>
      <c r="AK30" s="7">
        <f>COUNTIFS(($B$2:$B$71):($F$2:$F$71),I30,($C$2:$C$71):($G$2:$G$71),$AK$12)</f>
        <v>1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6">
        <f t="shared" si="1"/>
        <v>1</v>
      </c>
      <c r="AX30" s="56">
        <f t="shared" si="2"/>
        <v>2</v>
      </c>
      <c r="AY30" s="57">
        <f t="shared" si="3"/>
        <v>0.33333333333333331</v>
      </c>
      <c r="AZ30" s="28">
        <f t="shared" si="0"/>
        <v>1</v>
      </c>
      <c r="BA30" s="48">
        <v>15</v>
      </c>
    </row>
    <row r="31" spans="1:53">
      <c r="A31" s="129"/>
      <c r="B31" s="129">
        <v>5</v>
      </c>
      <c r="C31" s="129" t="s">
        <v>117</v>
      </c>
      <c r="E31" s="129"/>
      <c r="F31" s="129">
        <v>1</v>
      </c>
      <c r="G31" s="129" t="s">
        <v>302</v>
      </c>
      <c r="I31" s="23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2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1</v>
      </c>
      <c r="AA31" s="6">
        <f>COUNTIFS(($B$2:$B$71):($F$2:$F$71),I31,($C$2:$C$71):($G$2:$G$71),$AA$12)</f>
        <v>1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1</v>
      </c>
      <c r="AJ31" s="7">
        <f>COUNTIFS(($B$2:$B$71):($F$2:$F$71),I31,($C$2:$C$71):($G$2:$G$71),$AJ$12)</f>
        <v>2</v>
      </c>
      <c r="AK31" s="7">
        <f>COUNTIFS(($B$2:$B$71):($F$2:$F$71),I31,($C$2:$C$71):($G$2:$G$71),$AK$12)</f>
        <v>1</v>
      </c>
      <c r="AL31" s="7">
        <f>COUNTIFS(($B$2:$B$71):($F$2:$F$71),I31,($C$2:$C$71):($G$2:$G$71),$AL$12)</f>
        <v>1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3</v>
      </c>
      <c r="AO31" s="7">
        <f>COUNTIFS(($B$2:$B$71):($F$2:$F$71),I31,($C$2:$C$71):($G$2:$G$71),$AO$12)</f>
        <v>3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6">
        <f t="shared" si="1"/>
        <v>0</v>
      </c>
      <c r="AX31" s="56">
        <f t="shared" si="2"/>
        <v>2</v>
      </c>
      <c r="AY31" s="57">
        <f t="shared" si="3"/>
        <v>0</v>
      </c>
      <c r="AZ31" s="28">
        <f t="shared" si="0"/>
        <v>1</v>
      </c>
      <c r="BA31" s="48">
        <v>16</v>
      </c>
    </row>
    <row r="32" spans="1:53">
      <c r="A32" s="129"/>
      <c r="B32" s="129">
        <v>17</v>
      </c>
      <c r="C32" s="129" t="s">
        <v>492</v>
      </c>
      <c r="E32" s="129"/>
      <c r="F32" s="129">
        <v>17</v>
      </c>
      <c r="G32" s="129" t="s">
        <v>490</v>
      </c>
      <c r="I32" s="23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1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1</v>
      </c>
      <c r="Y32" s="6">
        <f>COUNTIFS(($B$2:$B$71):($F$2:$F$71),I32,($C$2:$C$71):($G$2:$G$71),$Y$12)</f>
        <v>0</v>
      </c>
      <c r="Z32" s="6">
        <f>COUNTIFS(($B$2:$B$71):($F$2:$F$71),I32,($C$2:$C$71):($G$2:$G$71),$Z$12)</f>
        <v>2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1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1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1</v>
      </c>
      <c r="AL32" s="7">
        <f>COUNTIFS(($B$2:$B$71):($F$2:$F$71),I32,($C$2:$C$71):($G$2:$G$71),$AL$12)</f>
        <v>2</v>
      </c>
      <c r="AM32" s="7">
        <f>COUNTIFS(($B$2:$B$71):($F$2:$F$71),I32,($C$2:$C$71):($G$2:$G$71),$AM$12)</f>
        <v>1</v>
      </c>
      <c r="AN32" s="7">
        <f>COUNTIFS(($B$2:$B$71):($F$2:$F$71),I32,($C$2:$C$71):($G$2:$G$71),$AN$12)</f>
        <v>2</v>
      </c>
      <c r="AO32" s="7">
        <f>COUNTIFS(($B$2:$B$71):($F$2:$F$71),I32,($C$2:$C$71):($G$2:$G$71),$AO$12)</f>
        <v>3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6">
        <f t="shared" si="1"/>
        <v>0</v>
      </c>
      <c r="AX32" s="56">
        <f t="shared" si="2"/>
        <v>1</v>
      </c>
      <c r="AY32" s="57">
        <f t="shared" si="3"/>
        <v>0</v>
      </c>
      <c r="AZ32" s="28">
        <f t="shared" si="0"/>
        <v>1</v>
      </c>
      <c r="BA32" s="48">
        <v>17</v>
      </c>
    </row>
    <row r="33" spans="1:53">
      <c r="A33" s="129"/>
      <c r="B33" s="129">
        <v>4</v>
      </c>
      <c r="C33" s="129" t="s">
        <v>493</v>
      </c>
      <c r="E33" s="129"/>
      <c r="F33" s="129">
        <v>1</v>
      </c>
      <c r="G33" s="129" t="s">
        <v>478</v>
      </c>
      <c r="I33" s="23">
        <v>18</v>
      </c>
      <c r="J33" s="4">
        <f>COUNTIFS(($B$2:$B$71):($F$2:$F$71),I33,($C$2:$C$71):($G$2:$G$71),$J$12)</f>
        <v>1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1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1</v>
      </c>
      <c r="AO33" s="7">
        <f>COUNTIFS(($B$2:$B$71):($F$2:$F$71),I33,($C$2:$C$71):($G$2:$G$71),$AO$12)</f>
        <v>1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6">
        <f t="shared" si="1"/>
        <v>1</v>
      </c>
      <c r="AX33" s="56">
        <f t="shared" si="2"/>
        <v>0</v>
      </c>
      <c r="AY33" s="57">
        <f t="shared" si="3"/>
        <v>1</v>
      </c>
      <c r="AZ33" s="28">
        <f t="shared" si="0"/>
        <v>0</v>
      </c>
      <c r="BA33" s="48">
        <v>18</v>
      </c>
    </row>
    <row r="34" spans="1:53">
      <c r="A34" s="129"/>
      <c r="B34" s="129">
        <v>10</v>
      </c>
      <c r="C34" s="129" t="s">
        <v>330</v>
      </c>
      <c r="E34" s="129"/>
      <c r="F34" s="129">
        <v>4</v>
      </c>
      <c r="G34" s="129" t="s">
        <v>507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6">
        <f t="shared" si="1"/>
        <v>0</v>
      </c>
      <c r="AX34" s="56">
        <f t="shared" si="2"/>
        <v>0</v>
      </c>
      <c r="AY34" s="57" t="str">
        <f t="shared" si="3"/>
        <v/>
      </c>
      <c r="AZ34" s="28">
        <f t="shared" si="0"/>
        <v>0</v>
      </c>
      <c r="BA34" s="48">
        <v>19</v>
      </c>
    </row>
    <row r="35" spans="1:53">
      <c r="A35" s="129"/>
      <c r="B35" s="129">
        <v>10</v>
      </c>
      <c r="C35" s="129" t="s">
        <v>494</v>
      </c>
      <c r="E35" s="129"/>
      <c r="F35" s="129">
        <v>18</v>
      </c>
      <c r="G35" s="129" t="s">
        <v>165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6">
        <f t="shared" si="1"/>
        <v>0</v>
      </c>
      <c r="AX35" s="56">
        <f t="shared" si="2"/>
        <v>0</v>
      </c>
      <c r="AY35" s="57" t="str">
        <f t="shared" si="3"/>
        <v/>
      </c>
      <c r="AZ35" s="28">
        <f t="shared" si="0"/>
        <v>0</v>
      </c>
      <c r="BA35" s="48">
        <v>20</v>
      </c>
    </row>
    <row r="36" spans="1:53">
      <c r="A36" s="129"/>
      <c r="B36" s="129">
        <v>17</v>
      </c>
      <c r="C36" s="129" t="s">
        <v>468</v>
      </c>
      <c r="E36" s="129"/>
      <c r="F36" s="129">
        <v>18</v>
      </c>
      <c r="G36" s="129" t="s">
        <v>482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6">
        <f t="shared" si="1"/>
        <v>0</v>
      </c>
      <c r="AX36" s="56">
        <f t="shared" si="2"/>
        <v>0</v>
      </c>
      <c r="AY36" s="57" t="str">
        <f t="shared" si="3"/>
        <v/>
      </c>
      <c r="AZ36" s="28">
        <f t="shared" si="0"/>
        <v>0</v>
      </c>
      <c r="BA36" s="48">
        <v>21</v>
      </c>
    </row>
    <row r="37" spans="1:53">
      <c r="A37" s="129"/>
      <c r="B37" s="129">
        <v>16</v>
      </c>
      <c r="C37" s="129" t="s">
        <v>302</v>
      </c>
      <c r="E37" s="129"/>
      <c r="F37" s="129">
        <v>4</v>
      </c>
      <c r="G37" s="129" t="s">
        <v>480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6">
        <f t="shared" si="1"/>
        <v>0</v>
      </c>
      <c r="AX37" s="56">
        <f t="shared" si="2"/>
        <v>0</v>
      </c>
      <c r="AY37" s="57" t="str">
        <f t="shared" si="3"/>
        <v/>
      </c>
      <c r="AZ37" s="28">
        <f t="shared" si="0"/>
        <v>0</v>
      </c>
      <c r="BA37" s="48">
        <v>22</v>
      </c>
    </row>
    <row r="38" spans="1:53">
      <c r="A38" s="129"/>
      <c r="B38" s="129">
        <v>4</v>
      </c>
      <c r="C38" s="129" t="s">
        <v>313</v>
      </c>
      <c r="E38" s="129"/>
      <c r="F38" s="129">
        <v>10</v>
      </c>
      <c r="G38" s="129" t="s">
        <v>508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6">
        <f t="shared" si="1"/>
        <v>0</v>
      </c>
      <c r="AX38" s="56">
        <f t="shared" si="2"/>
        <v>0</v>
      </c>
      <c r="AY38" s="57" t="str">
        <f t="shared" si="3"/>
        <v/>
      </c>
      <c r="AZ38" s="28">
        <f t="shared" si="0"/>
        <v>0</v>
      </c>
      <c r="BA38" s="48">
        <v>23</v>
      </c>
    </row>
    <row r="39" spans="1:53">
      <c r="A39" s="129"/>
      <c r="B39" s="129">
        <v>4</v>
      </c>
      <c r="C39" s="129" t="s">
        <v>495</v>
      </c>
      <c r="E39" s="129"/>
      <c r="F39" s="129">
        <v>10</v>
      </c>
      <c r="G39" s="129" t="s">
        <v>509</v>
      </c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6">
        <f t="shared" si="1"/>
        <v>0</v>
      </c>
      <c r="AX39" s="56">
        <f t="shared" si="2"/>
        <v>0</v>
      </c>
      <c r="AY39" s="57" t="str">
        <f t="shared" si="3"/>
        <v/>
      </c>
      <c r="AZ39" s="28">
        <f t="shared" si="0"/>
        <v>0</v>
      </c>
      <c r="BA39" s="48">
        <v>24</v>
      </c>
    </row>
    <row r="40" spans="1:53">
      <c r="A40" s="129"/>
      <c r="B40" s="129">
        <v>16</v>
      </c>
      <c r="C40" s="129" t="s">
        <v>496</v>
      </c>
      <c r="E40" s="129"/>
      <c r="F40" s="129">
        <v>1</v>
      </c>
      <c r="G40" s="129" t="s">
        <v>302</v>
      </c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6">
        <f t="shared" si="1"/>
        <v>0</v>
      </c>
      <c r="AX40" s="56">
        <f t="shared" si="2"/>
        <v>0</v>
      </c>
      <c r="AY40" s="57" t="str">
        <f t="shared" si="3"/>
        <v/>
      </c>
      <c r="AZ40" s="28">
        <f t="shared" si="0"/>
        <v>0</v>
      </c>
      <c r="BA40" s="48">
        <v>25</v>
      </c>
    </row>
    <row r="41" spans="1:53">
      <c r="A41" s="129"/>
      <c r="B41" s="129">
        <v>18</v>
      </c>
      <c r="C41" s="129" t="s">
        <v>311</v>
      </c>
      <c r="E41" s="129"/>
      <c r="F41" s="129">
        <v>10</v>
      </c>
      <c r="G41" s="129" t="s">
        <v>510</v>
      </c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6">
        <f t="shared" si="1"/>
        <v>0</v>
      </c>
      <c r="AX41" s="56">
        <f t="shared" si="2"/>
        <v>0</v>
      </c>
      <c r="AY41" s="57" t="str">
        <f t="shared" si="3"/>
        <v/>
      </c>
      <c r="AZ41" s="28">
        <f t="shared" si="0"/>
        <v>0</v>
      </c>
      <c r="BA41" s="48">
        <v>26</v>
      </c>
    </row>
    <row r="42" spans="1:53">
      <c r="A42" s="129"/>
      <c r="B42" s="129">
        <v>15</v>
      </c>
      <c r="C42" s="129" t="s">
        <v>491</v>
      </c>
      <c r="E42" s="129"/>
      <c r="F42" s="129">
        <v>17</v>
      </c>
      <c r="G42" s="129" t="s">
        <v>480</v>
      </c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6">
        <f t="shared" si="1"/>
        <v>0</v>
      </c>
      <c r="AX42" s="56">
        <f t="shared" si="2"/>
        <v>0</v>
      </c>
      <c r="AY42" s="57" t="str">
        <f t="shared" si="3"/>
        <v/>
      </c>
      <c r="AZ42" s="28">
        <f t="shared" si="0"/>
        <v>0</v>
      </c>
      <c r="BA42" s="48">
        <v>27</v>
      </c>
    </row>
    <row r="43" spans="1:53">
      <c r="A43" s="129"/>
      <c r="B43" s="129">
        <v>16</v>
      </c>
      <c r="C43" s="129" t="s">
        <v>497</v>
      </c>
      <c r="E43" s="129"/>
      <c r="F43" s="129">
        <v>17</v>
      </c>
      <c r="G43" s="129" t="s">
        <v>302</v>
      </c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6">
        <f t="shared" si="1"/>
        <v>0</v>
      </c>
      <c r="AX43" s="56">
        <f t="shared" si="2"/>
        <v>0</v>
      </c>
      <c r="AY43" s="57" t="str">
        <f t="shared" si="3"/>
        <v/>
      </c>
      <c r="AZ43" s="28">
        <f t="shared" si="0"/>
        <v>0</v>
      </c>
      <c r="BA43" s="48">
        <v>28</v>
      </c>
    </row>
    <row r="44" spans="1:53">
      <c r="A44" s="129"/>
      <c r="B44" s="129">
        <v>11</v>
      </c>
      <c r="C44" s="129" t="s">
        <v>498</v>
      </c>
      <c r="E44" s="129"/>
      <c r="F44" s="129">
        <v>10</v>
      </c>
      <c r="G44" s="129" t="s">
        <v>511</v>
      </c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107"/>
      <c r="AX44" s="107"/>
      <c r="AY44" s="108"/>
      <c r="AZ44" s="26"/>
    </row>
    <row r="45" spans="1:53">
      <c r="A45" s="129"/>
      <c r="B45" s="129">
        <v>15</v>
      </c>
      <c r="C45" s="129" t="s">
        <v>499</v>
      </c>
      <c r="E45" s="129"/>
      <c r="F45" s="129">
        <v>10</v>
      </c>
      <c r="G45" s="129" t="s">
        <v>117</v>
      </c>
      <c r="I45" s="34" t="s">
        <v>411</v>
      </c>
      <c r="J45" s="4">
        <f>SUM(J14:J43)</f>
        <v>4</v>
      </c>
      <c r="K45" s="4">
        <f t="shared" ref="K45:AU45" si="4">SUM(K14:K43)</f>
        <v>0</v>
      </c>
      <c r="L45" s="4">
        <f t="shared" si="4"/>
        <v>1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1</v>
      </c>
      <c r="R45" s="5">
        <f t="shared" si="4"/>
        <v>4</v>
      </c>
      <c r="S45" s="5">
        <f t="shared" si="4"/>
        <v>1</v>
      </c>
      <c r="T45" s="5">
        <f t="shared" si="4"/>
        <v>0</v>
      </c>
      <c r="U45" s="5">
        <f t="shared" si="4"/>
        <v>3</v>
      </c>
      <c r="V45" s="5">
        <f t="shared" si="4"/>
        <v>2</v>
      </c>
      <c r="W45" s="5"/>
      <c r="X45" s="6">
        <f t="shared" si="4"/>
        <v>3</v>
      </c>
      <c r="Y45" s="6">
        <f t="shared" si="4"/>
        <v>1</v>
      </c>
      <c r="Z45" s="6">
        <f t="shared" si="4"/>
        <v>14</v>
      </c>
      <c r="AA45" s="6">
        <f t="shared" si="4"/>
        <v>4</v>
      </c>
      <c r="AB45" s="6">
        <f t="shared" si="4"/>
        <v>2</v>
      </c>
      <c r="AC45" s="6">
        <f t="shared" si="4"/>
        <v>0</v>
      </c>
      <c r="AD45" s="6">
        <f t="shared" si="4"/>
        <v>0</v>
      </c>
      <c r="AE45" s="6"/>
      <c r="AF45" s="7">
        <f t="shared" si="4"/>
        <v>1</v>
      </c>
      <c r="AG45" s="7">
        <f t="shared" si="4"/>
        <v>6</v>
      </c>
      <c r="AH45" s="7">
        <f t="shared" si="4"/>
        <v>0</v>
      </c>
      <c r="AI45" s="7">
        <f t="shared" si="4"/>
        <v>6</v>
      </c>
      <c r="AJ45" s="7">
        <f t="shared" si="4"/>
        <v>6</v>
      </c>
      <c r="AK45" s="7">
        <f t="shared" si="4"/>
        <v>9</v>
      </c>
      <c r="AL45" s="7">
        <f t="shared" si="4"/>
        <v>4</v>
      </c>
      <c r="AM45" s="7">
        <f t="shared" si="4"/>
        <v>4</v>
      </c>
      <c r="AN45" s="7">
        <f t="shared" si="4"/>
        <v>10</v>
      </c>
      <c r="AO45" s="7">
        <f t="shared" si="4"/>
        <v>14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4</v>
      </c>
      <c r="AV45" s="17"/>
      <c r="AW45" s="56">
        <f t="shared" ref="AW45:AX45" si="5">SUM(AW14:AW43)</f>
        <v>5</v>
      </c>
      <c r="AX45" s="56">
        <f t="shared" si="5"/>
        <v>11</v>
      </c>
      <c r="AY45" s="57">
        <f>AW45/(AW45+AX45)</f>
        <v>0.3125</v>
      </c>
      <c r="AZ45" s="28">
        <f>SUM(AZ14:AZ43)</f>
        <v>7</v>
      </c>
    </row>
    <row r="46" spans="1:53">
      <c r="A46" s="129"/>
      <c r="B46" s="129">
        <v>11</v>
      </c>
      <c r="C46" s="129" t="s">
        <v>500</v>
      </c>
      <c r="E46" s="129"/>
      <c r="F46" s="129">
        <v>15</v>
      </c>
      <c r="G46" s="129" t="s">
        <v>310</v>
      </c>
    </row>
    <row r="47" spans="1:53">
      <c r="A47" s="129"/>
      <c r="B47" s="129">
        <v>17</v>
      </c>
      <c r="C47" s="129" t="s">
        <v>501</v>
      </c>
      <c r="E47" s="129"/>
      <c r="F47" s="129">
        <v>15</v>
      </c>
      <c r="G47" s="129" t="s">
        <v>304</v>
      </c>
    </row>
    <row r="48" spans="1:53">
      <c r="A48" s="129"/>
      <c r="B48" s="129">
        <v>4</v>
      </c>
      <c r="C48" s="129" t="s">
        <v>502</v>
      </c>
      <c r="E48" s="129"/>
      <c r="F48" s="129">
        <v>1</v>
      </c>
      <c r="G48" s="129" t="s">
        <v>302</v>
      </c>
      <c r="I48" s="130"/>
      <c r="J48" s="130"/>
      <c r="X48" s="128" t="s">
        <v>453</v>
      </c>
      <c r="AB48" s="147">
        <f>X45</f>
        <v>3</v>
      </c>
      <c r="AC48" s="147"/>
    </row>
    <row r="49" spans="1:48">
      <c r="A49" s="129"/>
      <c r="B49" s="129"/>
      <c r="C49" s="129"/>
      <c r="E49" s="129"/>
      <c r="F49" s="129">
        <v>16</v>
      </c>
      <c r="G49" s="129" t="s">
        <v>512</v>
      </c>
      <c r="I49" s="49"/>
      <c r="J49" s="49"/>
      <c r="X49" s="128" t="s">
        <v>1</v>
      </c>
      <c r="AB49" s="147">
        <f>L45</f>
        <v>1</v>
      </c>
      <c r="AC49" s="147"/>
    </row>
    <row r="50" spans="1:48">
      <c r="A50" s="129"/>
      <c r="B50" s="129"/>
      <c r="C50" s="129"/>
      <c r="E50" s="129"/>
      <c r="F50" s="129">
        <v>11</v>
      </c>
      <c r="G50" s="129" t="s">
        <v>508</v>
      </c>
      <c r="I50" s="130"/>
      <c r="J50" s="130"/>
      <c r="K50" s="126"/>
      <c r="X50" s="128" t="s">
        <v>2</v>
      </c>
      <c r="AB50" s="146">
        <f>AB49/AB48</f>
        <v>0.33333333333333331</v>
      </c>
      <c r="AC50" s="146"/>
    </row>
    <row r="51" spans="1:48">
      <c r="A51" s="129"/>
      <c r="B51" s="129"/>
      <c r="C51" s="129"/>
      <c r="E51" s="129"/>
      <c r="F51" s="129">
        <v>17</v>
      </c>
      <c r="G51" s="129" t="s">
        <v>313</v>
      </c>
      <c r="AV51" s="127"/>
    </row>
    <row r="52" spans="1:48">
      <c r="A52" s="129"/>
      <c r="B52" s="129"/>
      <c r="C52" s="129"/>
      <c r="E52" s="129"/>
      <c r="F52" s="129">
        <v>11</v>
      </c>
      <c r="G52" s="129" t="s">
        <v>513</v>
      </c>
      <c r="AV52" s="127"/>
    </row>
    <row r="53" spans="1:48">
      <c r="A53" s="129"/>
      <c r="B53" s="129"/>
      <c r="C53" s="129"/>
      <c r="E53" s="129"/>
      <c r="F53" s="129">
        <v>4</v>
      </c>
      <c r="G53" s="129" t="s">
        <v>514</v>
      </c>
      <c r="I53" s="148" t="s">
        <v>412</v>
      </c>
      <c r="J53" s="148"/>
      <c r="K53" s="148" t="s">
        <v>413</v>
      </c>
      <c r="L53" s="148"/>
      <c r="AV53" s="127"/>
    </row>
    <row r="54" spans="1:48">
      <c r="A54" s="129"/>
      <c r="B54" s="129"/>
      <c r="C54" s="129"/>
      <c r="E54" s="129"/>
      <c r="F54" s="129">
        <v>4</v>
      </c>
      <c r="G54" s="129" t="s">
        <v>480</v>
      </c>
      <c r="AV54" s="127"/>
    </row>
    <row r="55" spans="1:48">
      <c r="A55" s="129"/>
      <c r="B55" s="129"/>
      <c r="C55" s="129"/>
      <c r="E55" s="129"/>
      <c r="F55" s="129">
        <v>4</v>
      </c>
      <c r="G55" s="129" t="s">
        <v>515</v>
      </c>
      <c r="AV55" s="127"/>
    </row>
    <row r="56" spans="1:48">
      <c r="A56" s="129"/>
      <c r="B56" s="129"/>
      <c r="C56" s="129"/>
      <c r="E56" s="129"/>
      <c r="F56" s="129">
        <v>17</v>
      </c>
      <c r="G56" s="129" t="s">
        <v>165</v>
      </c>
      <c r="I56" s="130"/>
      <c r="J56" s="130"/>
      <c r="K56" s="130"/>
      <c r="L56" s="130"/>
      <c r="AV56" s="127"/>
    </row>
    <row r="57" spans="1:48">
      <c r="A57" s="129"/>
      <c r="B57" s="129"/>
      <c r="C57" s="129"/>
      <c r="E57" s="129"/>
      <c r="F57" s="129">
        <v>17</v>
      </c>
      <c r="G57" s="129" t="s">
        <v>482</v>
      </c>
      <c r="I57" s="130"/>
      <c r="J57" s="130"/>
      <c r="K57" s="130"/>
      <c r="L57" s="130"/>
      <c r="AV57" s="127"/>
    </row>
    <row r="58" spans="1:48">
      <c r="A58" s="129"/>
      <c r="B58" s="129"/>
      <c r="C58" s="129"/>
      <c r="E58" s="129"/>
      <c r="F58" s="129">
        <v>4</v>
      </c>
      <c r="G58" s="129" t="s">
        <v>312</v>
      </c>
      <c r="I58" s="130"/>
      <c r="J58" s="130"/>
      <c r="K58" s="130"/>
      <c r="L58" s="130"/>
      <c r="AV58" s="127"/>
    </row>
    <row r="59" spans="1:48">
      <c r="A59" s="129"/>
      <c r="B59" s="129"/>
      <c r="C59" s="129"/>
      <c r="E59" s="129"/>
      <c r="F59" s="129"/>
      <c r="G59" s="129"/>
      <c r="AV59" s="127"/>
    </row>
    <row r="60" spans="1:48">
      <c r="A60" s="129"/>
      <c r="B60" s="129"/>
      <c r="C60" s="129"/>
      <c r="E60" s="129"/>
      <c r="F60" s="129"/>
      <c r="G60" s="129"/>
      <c r="AV60" s="127"/>
    </row>
    <row r="61" spans="1:48">
      <c r="A61" s="129"/>
      <c r="B61" s="129"/>
      <c r="C61" s="129"/>
      <c r="E61" s="129"/>
      <c r="F61" s="129"/>
      <c r="G61" s="129"/>
      <c r="AV61" s="127"/>
    </row>
    <row r="62" spans="1:48">
      <c r="A62" s="129"/>
      <c r="B62" s="129"/>
      <c r="C62" s="129"/>
      <c r="E62" s="129"/>
      <c r="F62" s="129"/>
      <c r="G62" s="129"/>
      <c r="AV62" s="127"/>
    </row>
    <row r="63" spans="1:48">
      <c r="A63" s="129"/>
      <c r="B63" s="129"/>
      <c r="C63" s="129"/>
      <c r="E63" s="129"/>
      <c r="F63" s="129"/>
      <c r="G63" s="129"/>
      <c r="AV63" s="127"/>
    </row>
    <row r="64" spans="1:48">
      <c r="A64" s="129"/>
      <c r="B64" s="129"/>
      <c r="C64" s="129"/>
      <c r="E64" s="129"/>
      <c r="F64" s="129"/>
      <c r="G64" s="129"/>
      <c r="AV64" s="127"/>
    </row>
    <row r="65" spans="1:48">
      <c r="A65" s="129"/>
      <c r="B65" s="129"/>
      <c r="C65" s="129"/>
      <c r="E65" s="129"/>
      <c r="F65" s="129"/>
      <c r="G65" s="129"/>
      <c r="AV65" s="127"/>
    </row>
    <row r="66" spans="1:48">
      <c r="A66" s="129"/>
      <c r="B66" s="129"/>
      <c r="C66" s="129"/>
      <c r="E66" s="129"/>
      <c r="F66" s="129"/>
      <c r="G66" s="129"/>
    </row>
    <row r="67" spans="1:48">
      <c r="A67" s="129"/>
      <c r="B67" s="129"/>
      <c r="C67" s="129"/>
      <c r="E67" s="129"/>
      <c r="F67" s="129"/>
      <c r="G67" s="129"/>
    </row>
    <row r="68" spans="1:48">
      <c r="A68" s="129"/>
      <c r="B68" s="129"/>
      <c r="C68" s="129"/>
      <c r="E68" s="129"/>
      <c r="F68" s="129"/>
      <c r="G68" s="129"/>
    </row>
    <row r="69" spans="1:48">
      <c r="A69" s="129"/>
      <c r="B69" s="129"/>
      <c r="C69" s="129"/>
      <c r="E69" s="129"/>
      <c r="F69" s="129"/>
      <c r="G69" s="129"/>
    </row>
    <row r="70" spans="1:48">
      <c r="A70" s="129"/>
      <c r="B70" s="129"/>
      <c r="C70" s="129"/>
      <c r="E70" s="129"/>
      <c r="F70" s="129"/>
      <c r="G70" s="129"/>
    </row>
    <row r="71" spans="1:48">
      <c r="A71" s="129"/>
      <c r="B71" s="129"/>
      <c r="C71" s="129"/>
      <c r="E71" s="129"/>
      <c r="F71" s="129"/>
      <c r="G71" s="129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G34" sqref="G34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127" customWidth="1"/>
    <col min="16" max="16" width="0.85546875" style="127" customWidth="1"/>
    <col min="17" max="22" width="4.140625" style="127" customWidth="1"/>
    <col min="23" max="23" width="0.85546875" style="127" customWidth="1"/>
    <col min="24" max="30" width="4.140625" style="127" customWidth="1"/>
    <col min="31" max="31" width="0.85546875" style="127" customWidth="1"/>
    <col min="32" max="41" width="4.140625" style="127" customWidth="1"/>
    <col min="42" max="42" width="0.85546875" style="127" customWidth="1"/>
    <col min="43" max="47" width="4.140625" style="127" customWidth="1"/>
    <col min="48" max="48" width="0.85546875" style="130" customWidth="1"/>
    <col min="49" max="50" width="6.7109375" style="127" customWidth="1"/>
    <col min="51" max="51" width="6.7109375" style="126" customWidth="1"/>
    <col min="52" max="52" width="5.7109375" style="127" customWidth="1"/>
    <col min="53" max="53" width="5.7109375" style="130" customWidth="1"/>
    <col min="54" max="16384" width="10.7109375" style="130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553</v>
      </c>
      <c r="J1" s="149"/>
      <c r="K1" s="150">
        <v>20190429.100000001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129">
        <v>1</v>
      </c>
      <c r="B2" s="129">
        <v>4</v>
      </c>
      <c r="C2" s="129" t="s">
        <v>122</v>
      </c>
      <c r="E2" s="129">
        <v>3</v>
      </c>
      <c r="F2" s="129">
        <v>4</v>
      </c>
      <c r="G2" s="129" t="s">
        <v>122</v>
      </c>
      <c r="I2" s="149" t="s">
        <v>554</v>
      </c>
      <c r="J2" s="149"/>
      <c r="K2" s="150" t="s">
        <v>462</v>
      </c>
      <c r="L2" s="150"/>
      <c r="M2" s="150"/>
      <c r="Q2" s="137" t="s">
        <v>149</v>
      </c>
      <c r="R2" s="138"/>
      <c r="S2" s="139"/>
      <c r="T2" s="28">
        <v>9</v>
      </c>
      <c r="U2" s="19" t="str">
        <f>IF(T2&gt;T3,"W","L")</f>
        <v>W</v>
      </c>
      <c r="AF2" s="21" t="s">
        <v>439</v>
      </c>
      <c r="AG2" s="129">
        <v>1</v>
      </c>
      <c r="AH2" s="129">
        <v>4</v>
      </c>
      <c r="AI2" s="129">
        <v>10</v>
      </c>
      <c r="AJ2" s="129">
        <v>11</v>
      </c>
      <c r="AK2" s="129">
        <v>15</v>
      </c>
      <c r="AL2" s="129">
        <v>16</v>
      </c>
      <c r="AM2" s="129">
        <v>17</v>
      </c>
    </row>
    <row r="3" spans="1:53">
      <c r="A3" s="129"/>
      <c r="B3" s="129">
        <v>15</v>
      </c>
      <c r="C3" s="129" t="s">
        <v>300</v>
      </c>
      <c r="E3" s="129"/>
      <c r="F3" s="129">
        <v>1</v>
      </c>
      <c r="G3" s="129" t="s">
        <v>302</v>
      </c>
      <c r="I3" s="149" t="s">
        <v>548</v>
      </c>
      <c r="J3" s="149"/>
      <c r="K3" s="150" t="s">
        <v>463</v>
      </c>
      <c r="L3" s="150"/>
      <c r="M3" s="150"/>
      <c r="Q3" s="140" t="str">
        <f>K2</f>
        <v>King Kekaulike</v>
      </c>
      <c r="R3" s="141"/>
      <c r="S3" s="142"/>
      <c r="T3" s="28">
        <v>2</v>
      </c>
      <c r="U3" s="19" t="str">
        <f>IF(T2&lt;T3,"W","L")</f>
        <v>L</v>
      </c>
      <c r="AF3" s="21" t="s">
        <v>440</v>
      </c>
      <c r="AG3" s="129">
        <v>1</v>
      </c>
      <c r="AH3" s="129">
        <v>4</v>
      </c>
      <c r="AI3" s="129">
        <v>10</v>
      </c>
      <c r="AJ3" s="129">
        <v>11</v>
      </c>
      <c r="AK3" s="129">
        <v>15</v>
      </c>
      <c r="AL3" s="129">
        <v>16</v>
      </c>
      <c r="AM3" s="129">
        <v>17</v>
      </c>
    </row>
    <row r="4" spans="1:53">
      <c r="A4" s="129"/>
      <c r="B4" s="129">
        <v>11</v>
      </c>
      <c r="C4" s="129" t="s">
        <v>464</v>
      </c>
      <c r="E4" s="129"/>
      <c r="F4" s="129">
        <v>16</v>
      </c>
      <c r="G4" s="129" t="s">
        <v>475</v>
      </c>
      <c r="I4" s="149" t="s">
        <v>549</v>
      </c>
      <c r="J4" s="149"/>
      <c r="K4" s="151">
        <v>0.70833333333333337</v>
      </c>
      <c r="L4" s="150"/>
      <c r="M4" s="150"/>
      <c r="AF4" s="21" t="s">
        <v>441</v>
      </c>
      <c r="AG4" s="129">
        <v>1</v>
      </c>
      <c r="AH4" s="129">
        <v>4</v>
      </c>
      <c r="AI4" s="129"/>
      <c r="AJ4" s="129"/>
      <c r="AK4" s="129"/>
      <c r="AL4" s="129"/>
      <c r="AM4" s="129"/>
    </row>
    <row r="5" spans="1:53">
      <c r="A5" s="129"/>
      <c r="B5" s="129">
        <v>11</v>
      </c>
      <c r="C5" s="129" t="s">
        <v>327</v>
      </c>
      <c r="E5" s="129"/>
      <c r="F5" s="129">
        <v>16</v>
      </c>
      <c r="G5" s="129" t="s">
        <v>311</v>
      </c>
      <c r="AF5" s="21" t="s">
        <v>442</v>
      </c>
      <c r="AG5" s="129">
        <v>1</v>
      </c>
      <c r="AH5" s="129">
        <v>4</v>
      </c>
      <c r="AI5" s="129"/>
      <c r="AJ5" s="129"/>
      <c r="AK5" s="129"/>
      <c r="AL5" s="129"/>
      <c r="AM5" s="129"/>
    </row>
    <row r="6" spans="1:53">
      <c r="A6" s="129"/>
      <c r="B6" s="129">
        <v>11</v>
      </c>
      <c r="C6" s="129" t="s">
        <v>465</v>
      </c>
      <c r="E6" s="129"/>
      <c r="F6" s="129">
        <v>4</v>
      </c>
      <c r="G6" s="129" t="s">
        <v>313</v>
      </c>
      <c r="AF6" s="21" t="s">
        <v>443</v>
      </c>
      <c r="AG6" s="129"/>
      <c r="AH6" s="129"/>
      <c r="AI6" s="129"/>
      <c r="AJ6" s="129"/>
      <c r="AK6" s="129"/>
      <c r="AL6" s="129"/>
      <c r="AM6" s="129"/>
    </row>
    <row r="7" spans="1:53">
      <c r="A7" s="129"/>
      <c r="B7" s="129">
        <v>10</v>
      </c>
      <c r="C7" s="129" t="s">
        <v>312</v>
      </c>
      <c r="E7" s="129"/>
      <c r="F7" s="129">
        <v>4</v>
      </c>
      <c r="G7" s="129" t="s">
        <v>470</v>
      </c>
      <c r="AF7" s="21" t="s">
        <v>444</v>
      </c>
      <c r="AG7" s="129"/>
      <c r="AH7" s="129"/>
      <c r="AI7" s="129"/>
      <c r="AJ7" s="129"/>
      <c r="AK7" s="129"/>
      <c r="AL7" s="129"/>
      <c r="AM7" s="129"/>
    </row>
    <row r="8" spans="1:53">
      <c r="A8" s="129"/>
      <c r="B8" s="129">
        <v>10</v>
      </c>
      <c r="C8" s="129" t="s">
        <v>302</v>
      </c>
      <c r="E8" s="129"/>
      <c r="F8" s="129">
        <v>16</v>
      </c>
      <c r="G8" s="129" t="s">
        <v>476</v>
      </c>
      <c r="AF8" s="22" t="s">
        <v>445</v>
      </c>
      <c r="AG8" s="129"/>
      <c r="AH8" s="129"/>
      <c r="AI8" s="129"/>
      <c r="AJ8" s="129"/>
      <c r="AK8" s="129"/>
      <c r="AL8" s="129"/>
      <c r="AM8" s="129"/>
    </row>
    <row r="9" spans="1:53">
      <c r="A9" s="129"/>
      <c r="B9" s="129">
        <v>16</v>
      </c>
      <c r="C9" s="129" t="s">
        <v>302</v>
      </c>
      <c r="E9" s="129"/>
      <c r="F9" s="129">
        <v>16</v>
      </c>
      <c r="G9" s="129" t="s">
        <v>310</v>
      </c>
    </row>
    <row r="10" spans="1:53">
      <c r="A10" s="129"/>
      <c r="B10" s="129">
        <v>16</v>
      </c>
      <c r="C10" s="129" t="s">
        <v>311</v>
      </c>
      <c r="E10" s="129"/>
      <c r="F10" s="129">
        <v>16</v>
      </c>
      <c r="G10" s="129" t="s">
        <v>477</v>
      </c>
    </row>
    <row r="11" spans="1:53">
      <c r="A11" s="129"/>
      <c r="B11" s="129">
        <v>17</v>
      </c>
      <c r="C11" s="129" t="s">
        <v>466</v>
      </c>
      <c r="E11" s="129"/>
      <c r="F11" s="129">
        <v>1</v>
      </c>
      <c r="G11" s="129" t="s">
        <v>478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W11" s="130"/>
      <c r="AX11" s="130"/>
      <c r="AY11" s="130"/>
      <c r="AZ11" s="130"/>
    </row>
    <row r="12" spans="1:53">
      <c r="A12" s="129"/>
      <c r="B12" s="129">
        <v>4</v>
      </c>
      <c r="C12" s="129" t="s">
        <v>467</v>
      </c>
      <c r="E12" s="129"/>
      <c r="F12" s="129">
        <v>15</v>
      </c>
      <c r="G12" s="129" t="s">
        <v>311</v>
      </c>
      <c r="I12" s="127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6" t="s">
        <v>124</v>
      </c>
      <c r="AX12" s="56" t="s">
        <v>139</v>
      </c>
      <c r="AY12" s="57" t="s">
        <v>137</v>
      </c>
      <c r="AZ12" s="28" t="s">
        <v>140</v>
      </c>
    </row>
    <row r="13" spans="1:53">
      <c r="A13" s="129"/>
      <c r="B13" s="129">
        <v>16</v>
      </c>
      <c r="C13" s="129" t="s">
        <v>302</v>
      </c>
      <c r="E13" s="129"/>
      <c r="F13" s="129">
        <v>16</v>
      </c>
      <c r="G13" s="129" t="s">
        <v>479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107"/>
      <c r="AX13" s="107"/>
      <c r="AY13" s="108"/>
      <c r="AZ13" s="26"/>
    </row>
    <row r="14" spans="1:53">
      <c r="A14" s="129"/>
      <c r="B14" s="129">
        <v>11</v>
      </c>
      <c r="C14" s="129" t="s">
        <v>312</v>
      </c>
      <c r="E14" s="129"/>
      <c r="F14" s="129">
        <v>16</v>
      </c>
      <c r="G14" s="129" t="s">
        <v>480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5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6">
        <f>SUM(J14:M14)</f>
        <v>0</v>
      </c>
      <c r="AX14" s="56">
        <f>SUM(Q14:V14)</f>
        <v>0</v>
      </c>
      <c r="AY14" s="57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129"/>
      <c r="B15" s="129">
        <v>17</v>
      </c>
      <c r="C15" s="129" t="s">
        <v>330</v>
      </c>
      <c r="E15" s="129"/>
      <c r="F15" s="129">
        <v>15</v>
      </c>
      <c r="G15" s="129" t="s">
        <v>481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6">
        <f t="shared" ref="AW15:AW43" si="1">SUM(J15:M15)</f>
        <v>0</v>
      </c>
      <c r="AX15" s="56">
        <f t="shared" ref="AX15:AX43" si="2">SUM(Q15:V15)</f>
        <v>0</v>
      </c>
      <c r="AY15" s="57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129"/>
      <c r="B16" s="129">
        <v>10</v>
      </c>
      <c r="C16" s="129" t="s">
        <v>311</v>
      </c>
      <c r="E16" s="129"/>
      <c r="F16" s="129">
        <v>10</v>
      </c>
      <c r="G16" s="129" t="s">
        <v>481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6">
        <f t="shared" si="1"/>
        <v>0</v>
      </c>
      <c r="AX16" s="56">
        <f t="shared" si="2"/>
        <v>0</v>
      </c>
      <c r="AY16" s="57" t="str">
        <f t="shared" si="3"/>
        <v/>
      </c>
      <c r="AZ16" s="28">
        <f t="shared" si="0"/>
        <v>0</v>
      </c>
      <c r="BA16" s="48" t="s">
        <v>410</v>
      </c>
    </row>
    <row r="17" spans="1:53">
      <c r="A17" s="129"/>
      <c r="B17" s="129">
        <v>17</v>
      </c>
      <c r="C17" s="129" t="s">
        <v>311</v>
      </c>
      <c r="E17" s="129">
        <v>4</v>
      </c>
      <c r="F17" s="129">
        <v>4</v>
      </c>
      <c r="G17" s="129" t="s">
        <v>122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6">
        <f t="shared" si="1"/>
        <v>0</v>
      </c>
      <c r="AX17" s="56">
        <f t="shared" si="2"/>
        <v>0</v>
      </c>
      <c r="AY17" s="57" t="str">
        <f t="shared" si="3"/>
        <v/>
      </c>
      <c r="AZ17" s="28">
        <f t="shared" si="0"/>
        <v>0</v>
      </c>
      <c r="BA17" s="48">
        <v>2</v>
      </c>
    </row>
    <row r="18" spans="1:53">
      <c r="A18" s="129"/>
      <c r="B18" s="129">
        <v>16</v>
      </c>
      <c r="C18" s="129" t="s">
        <v>314</v>
      </c>
      <c r="E18" s="129"/>
      <c r="F18" s="129">
        <v>1</v>
      </c>
      <c r="G18" s="129" t="s">
        <v>478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6">
        <f t="shared" si="1"/>
        <v>0</v>
      </c>
      <c r="AX18" s="56">
        <f t="shared" si="2"/>
        <v>0</v>
      </c>
      <c r="AY18" s="57" t="str">
        <f t="shared" si="3"/>
        <v/>
      </c>
      <c r="AZ18" s="28">
        <f t="shared" si="0"/>
        <v>0</v>
      </c>
      <c r="BA18" s="48">
        <v>3</v>
      </c>
    </row>
    <row r="19" spans="1:53">
      <c r="A19" s="129"/>
      <c r="B19" s="129">
        <v>4</v>
      </c>
      <c r="C19" s="129" t="s">
        <v>466</v>
      </c>
      <c r="E19" s="129"/>
      <c r="F19" s="129">
        <v>10</v>
      </c>
      <c r="G19" s="129" t="s">
        <v>312</v>
      </c>
      <c r="I19" s="23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2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1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1</v>
      </c>
      <c r="Y19" s="6">
        <f>COUNTIFS(($B$2:$B$71):($F$2:$F$71),I19,($C$2:$C$71):($G$2:$G$71),$Y$12)</f>
        <v>0</v>
      </c>
      <c r="Z19" s="6">
        <f>COUNTIFS(($B$2:$B$71):($F$2:$F$71),I19,($C$2:$C$71):($G$2:$G$71),$Z$12)</f>
        <v>1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1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1</v>
      </c>
      <c r="AU19" s="8">
        <f>COUNTIFS(($B$2:$B$71):($F$2:$F$71),I19,($C$2:$C$71):($G$2:$G$71),$AU$12)</f>
        <v>3</v>
      </c>
      <c r="AV19" s="17"/>
      <c r="AW19" s="56">
        <f t="shared" si="1"/>
        <v>2</v>
      </c>
      <c r="AX19" s="56">
        <f t="shared" si="2"/>
        <v>1</v>
      </c>
      <c r="AY19" s="57">
        <f t="shared" si="3"/>
        <v>0.66666666666666663</v>
      </c>
      <c r="AZ19" s="28">
        <f t="shared" si="0"/>
        <v>1</v>
      </c>
      <c r="BA19" s="48">
        <v>4</v>
      </c>
    </row>
    <row r="20" spans="1:53">
      <c r="A20" s="129"/>
      <c r="B20" s="129">
        <v>17</v>
      </c>
      <c r="C20" s="129" t="s">
        <v>468</v>
      </c>
      <c r="E20" s="129"/>
      <c r="F20" s="129">
        <v>11</v>
      </c>
      <c r="G20" s="129" t="s">
        <v>327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6">
        <f t="shared" si="1"/>
        <v>0</v>
      </c>
      <c r="AX20" s="56">
        <f t="shared" si="2"/>
        <v>0</v>
      </c>
      <c r="AY20" s="57" t="str">
        <f t="shared" si="3"/>
        <v/>
      </c>
      <c r="AZ20" s="28">
        <f t="shared" si="0"/>
        <v>0</v>
      </c>
      <c r="BA20" s="48">
        <v>5</v>
      </c>
    </row>
    <row r="21" spans="1:53">
      <c r="A21" s="129"/>
      <c r="B21" s="129">
        <v>15</v>
      </c>
      <c r="C21" s="129" t="s">
        <v>304</v>
      </c>
      <c r="E21" s="129"/>
      <c r="F21" s="129">
        <v>1</v>
      </c>
      <c r="G21" s="129" t="s">
        <v>302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1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1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6">
        <f t="shared" si="1"/>
        <v>0</v>
      </c>
      <c r="AX21" s="56">
        <f t="shared" si="2"/>
        <v>0</v>
      </c>
      <c r="AY21" s="57" t="str">
        <f t="shared" si="3"/>
        <v/>
      </c>
      <c r="AZ21" s="28">
        <f t="shared" si="0"/>
        <v>0</v>
      </c>
      <c r="BA21" s="48">
        <v>6</v>
      </c>
    </row>
    <row r="22" spans="1:53">
      <c r="A22" s="129">
        <v>2</v>
      </c>
      <c r="B22" s="129">
        <v>4</v>
      </c>
      <c r="C22" s="129" t="s">
        <v>120</v>
      </c>
      <c r="E22" s="129"/>
      <c r="F22" s="129">
        <v>15</v>
      </c>
      <c r="G22" s="129" t="s">
        <v>313</v>
      </c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6">
        <f t="shared" si="1"/>
        <v>0</v>
      </c>
      <c r="AX22" s="56">
        <f t="shared" si="2"/>
        <v>0</v>
      </c>
      <c r="AY22" s="57" t="str">
        <f t="shared" si="3"/>
        <v/>
      </c>
      <c r="AZ22" s="28">
        <f t="shared" si="0"/>
        <v>0</v>
      </c>
      <c r="BA22" s="48">
        <v>7</v>
      </c>
    </row>
    <row r="23" spans="1:53">
      <c r="A23" s="129"/>
      <c r="B23" s="129">
        <v>11</v>
      </c>
      <c r="C23" s="129" t="s">
        <v>313</v>
      </c>
      <c r="E23" s="129"/>
      <c r="F23" s="129">
        <v>15</v>
      </c>
      <c r="G23" s="129" t="s">
        <v>467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6">
        <f t="shared" si="1"/>
        <v>0</v>
      </c>
      <c r="AX23" s="56">
        <f t="shared" si="2"/>
        <v>0</v>
      </c>
      <c r="AY23" s="57" t="str">
        <f t="shared" si="3"/>
        <v/>
      </c>
      <c r="AZ23" s="28">
        <f t="shared" si="0"/>
        <v>0</v>
      </c>
      <c r="BA23" s="48">
        <v>8</v>
      </c>
    </row>
    <row r="24" spans="1:53">
      <c r="A24" s="129"/>
      <c r="B24" s="129">
        <v>16</v>
      </c>
      <c r="C24" s="129" t="s">
        <v>469</v>
      </c>
      <c r="E24" s="129"/>
      <c r="F24" s="129">
        <v>4</v>
      </c>
      <c r="G24" s="129" t="s">
        <v>304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6">
        <f t="shared" si="1"/>
        <v>0</v>
      </c>
      <c r="AX24" s="56">
        <f t="shared" si="2"/>
        <v>0</v>
      </c>
      <c r="AY24" s="57" t="str">
        <f t="shared" si="3"/>
        <v/>
      </c>
      <c r="AZ24" s="28">
        <f t="shared" si="0"/>
        <v>0</v>
      </c>
      <c r="BA24" s="48">
        <v>9</v>
      </c>
    </row>
    <row r="25" spans="1:53">
      <c r="A25" s="129"/>
      <c r="B25" s="129">
        <v>15</v>
      </c>
      <c r="C25" s="129" t="s">
        <v>317</v>
      </c>
      <c r="E25" s="129"/>
      <c r="F25" s="129">
        <v>25</v>
      </c>
      <c r="G25" s="129" t="s">
        <v>302</v>
      </c>
      <c r="I25" s="23">
        <v>10</v>
      </c>
      <c r="J25" s="4">
        <f>COUNTIFS(($B$2:$B$71):($F$2:$F$71),I25,($C$2:$C$71):($G$2:$G$71),$J$12)</f>
        <v>1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2</v>
      </c>
      <c r="R25" s="5">
        <f>COUNTIFS(($B$2:$B$71):($F$2:$F$71),I25,($C$2:$C$71):($G$2:$G$71),$R$12)</f>
        <v>2</v>
      </c>
      <c r="S25" s="5">
        <f>COUNTIFS(($B$2:$B$71):($F$2:$F$71),I25,($C$2:$C$71):($G$2:$G$71),$S$12)</f>
        <v>0</v>
      </c>
      <c r="T25" s="5">
        <f>COUNTIFS(($B$2:$B$71):($F$2:$F$71),I25,($C$2:$C$71):($G$2:$G$71),$T$12)</f>
        <v>1</v>
      </c>
      <c r="U25" s="5">
        <f>COUNTIFS(($B$2:$B$71):($F$2:$F$71),I25,($C$2:$C$71):($G$2:$G$71),$U$12)</f>
        <v>1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1</v>
      </c>
      <c r="Y25" s="6">
        <f>COUNTIFS(($B$2:$B$71):($F$2:$F$71),I25,($C$2:$C$71):($G$2:$G$71),$Y$12)</f>
        <v>0</v>
      </c>
      <c r="Z25" s="6">
        <f>COUNTIFS(($B$2:$B$71):($F$2:$F$71),I25,($C$2:$C$71):($G$2:$G$71),$Z$12)</f>
        <v>1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1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56">
        <f t="shared" si="1"/>
        <v>1</v>
      </c>
      <c r="AX25" s="56">
        <f t="shared" si="2"/>
        <v>6</v>
      </c>
      <c r="AY25" s="57">
        <f t="shared" si="3"/>
        <v>0.14285714285714285</v>
      </c>
      <c r="AZ25" s="28">
        <f t="shared" si="0"/>
        <v>1</v>
      </c>
      <c r="BA25" s="48">
        <v>10</v>
      </c>
    </row>
    <row r="26" spans="1:53">
      <c r="A26" s="129"/>
      <c r="B26" s="129">
        <v>16</v>
      </c>
      <c r="C26" s="129" t="s">
        <v>300</v>
      </c>
      <c r="E26" s="129"/>
      <c r="F26" s="129">
        <v>17</v>
      </c>
      <c r="G26" s="129" t="s">
        <v>333</v>
      </c>
      <c r="I26" s="23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1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2</v>
      </c>
      <c r="W26" s="5"/>
      <c r="X26" s="6">
        <f>COUNTIFS(($B$2:$B$71):($F$2:$F$71),I26,($C$2:$C$71):($G$2:$G$71),$X$12)</f>
        <v>2</v>
      </c>
      <c r="Y26" s="6">
        <f>COUNTIFS(($B$2:$B$71):($F$2:$F$71),I26,($C$2:$C$71):($G$2:$G$71),$Y$12)</f>
        <v>0</v>
      </c>
      <c r="Z26" s="6">
        <f>COUNTIFS(($B$2:$B$71):($F$2:$F$71),I26,($C$2:$C$71):($G$2:$G$71),$Z$12)</f>
        <v>1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1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1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6">
        <f t="shared" si="1"/>
        <v>0</v>
      </c>
      <c r="AX26" s="56">
        <f t="shared" si="2"/>
        <v>3</v>
      </c>
      <c r="AY26" s="57">
        <f t="shared" si="3"/>
        <v>0</v>
      </c>
      <c r="AZ26" s="28">
        <f t="shared" si="0"/>
        <v>1</v>
      </c>
      <c r="BA26" s="48">
        <v>11</v>
      </c>
    </row>
    <row r="27" spans="1:53">
      <c r="A27" s="129"/>
      <c r="B27" s="129">
        <v>10</v>
      </c>
      <c r="C27" s="129" t="s">
        <v>323</v>
      </c>
      <c r="E27" s="129"/>
      <c r="F27" s="129">
        <v>15</v>
      </c>
      <c r="G27" s="129" t="s">
        <v>117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6">
        <f t="shared" si="1"/>
        <v>0</v>
      </c>
      <c r="AX27" s="56">
        <f t="shared" si="2"/>
        <v>0</v>
      </c>
      <c r="AY27" s="57" t="str">
        <f t="shared" si="3"/>
        <v/>
      </c>
      <c r="AZ27" s="28">
        <f t="shared" si="0"/>
        <v>0</v>
      </c>
      <c r="BA27" s="48">
        <v>12</v>
      </c>
    </row>
    <row r="28" spans="1:53">
      <c r="A28" s="129"/>
      <c r="B28" s="129">
        <v>11</v>
      </c>
      <c r="C28" s="129" t="s">
        <v>302</v>
      </c>
      <c r="E28" s="129"/>
      <c r="F28" s="129">
        <v>18</v>
      </c>
      <c r="G28" s="129" t="s">
        <v>333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6">
        <f t="shared" si="1"/>
        <v>0</v>
      </c>
      <c r="AX28" s="56">
        <f t="shared" si="2"/>
        <v>0</v>
      </c>
      <c r="AY28" s="57" t="str">
        <f t="shared" si="3"/>
        <v/>
      </c>
      <c r="AZ28" s="28">
        <f t="shared" si="0"/>
        <v>0</v>
      </c>
      <c r="BA28" s="48">
        <v>13</v>
      </c>
    </row>
    <row r="29" spans="1:53">
      <c r="A29" s="129"/>
      <c r="B29" s="129">
        <v>10</v>
      </c>
      <c r="C29" s="129" t="s">
        <v>313</v>
      </c>
      <c r="E29" s="129"/>
      <c r="F29" s="129">
        <v>1</v>
      </c>
      <c r="G29" s="129" t="s">
        <v>302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6">
        <f t="shared" si="1"/>
        <v>0</v>
      </c>
      <c r="AX29" s="56">
        <f t="shared" si="2"/>
        <v>0</v>
      </c>
      <c r="AY29" s="57" t="str">
        <f t="shared" si="3"/>
        <v/>
      </c>
      <c r="AZ29" s="28">
        <f t="shared" si="0"/>
        <v>0</v>
      </c>
      <c r="BA29" s="48">
        <v>14</v>
      </c>
    </row>
    <row r="30" spans="1:53">
      <c r="A30" s="129"/>
      <c r="B30" s="129">
        <v>4</v>
      </c>
      <c r="C30" s="129" t="s">
        <v>470</v>
      </c>
      <c r="E30" s="129"/>
      <c r="F30" s="129">
        <v>6</v>
      </c>
      <c r="G30" s="129" t="s">
        <v>482</v>
      </c>
      <c r="I30" s="23">
        <v>15</v>
      </c>
      <c r="J30" s="4">
        <f>COUNTIFS(($B$2:$B$71):($F$2:$F$71),I30,($C$2:$C$71):($G$2:$G$71),$J$12)</f>
        <v>1</v>
      </c>
      <c r="K30" s="4">
        <f>COUNTIFS(($B$2:$B$71):($F$2:$F$71),I30,($C$2:$C$71):($G$2:$G$71),$K$12)</f>
        <v>0</v>
      </c>
      <c r="L30" s="4">
        <f>COUNTIFS(($B$2:$B$71):($F$2:$F$71),I30,($C$2:$C$71):($G$2:$G$71),$L$12)</f>
        <v>2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1</v>
      </c>
      <c r="R30" s="5">
        <f>COUNTIFS(($B$2:$B$71):($F$2:$F$71),I30,($C$2:$C$71):($G$2:$G$71),$R$12)</f>
        <v>0</v>
      </c>
      <c r="S30" s="5">
        <f>COUNTIFS(($B$2:$B$71):($F$2:$F$71),I30,($C$2:$C$71):($G$2:$G$71),$S$12)</f>
        <v>1</v>
      </c>
      <c r="T30" s="5">
        <f>COUNTIFS(($B$2:$B$71):($F$2:$F$71),I30,($C$2:$C$71):($G$2:$G$71),$T$12)</f>
        <v>1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2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1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2</v>
      </c>
      <c r="AO30" s="7">
        <f>COUNTIFS(($B$2:$B$71):($F$2:$F$71),I30,($C$2:$C$71):($G$2:$G$71),$AO$12)</f>
        <v>1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6">
        <f t="shared" si="1"/>
        <v>3</v>
      </c>
      <c r="AX30" s="56">
        <f t="shared" si="2"/>
        <v>3</v>
      </c>
      <c r="AY30" s="57">
        <f t="shared" si="3"/>
        <v>0.5</v>
      </c>
      <c r="AZ30" s="28">
        <f t="shared" si="0"/>
        <v>1</v>
      </c>
      <c r="BA30" s="48">
        <v>15</v>
      </c>
    </row>
    <row r="31" spans="1:53">
      <c r="A31" s="129"/>
      <c r="B31" s="129">
        <v>11</v>
      </c>
      <c r="C31" s="129" t="s">
        <v>333</v>
      </c>
      <c r="E31" s="129"/>
      <c r="F31" s="129">
        <v>6</v>
      </c>
      <c r="G31" s="129" t="s">
        <v>304</v>
      </c>
      <c r="I31" s="23">
        <v>16</v>
      </c>
      <c r="J31" s="4">
        <f>COUNTIFS(($B$2:$B$71):($F$2:$F$71),I31,($C$2:$C$71):($G$2:$G$71),$J$12)</f>
        <v>2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2</v>
      </c>
      <c r="P31" s="4"/>
      <c r="Q31" s="5">
        <f>COUNTIFS(($B$2:$B$71):($F$2:$F$71),I31,($C$2:$C$71):($G$2:$G$71),$Q$12)</f>
        <v>1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2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2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1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2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2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6">
        <f t="shared" si="1"/>
        <v>2</v>
      </c>
      <c r="AX31" s="56">
        <f t="shared" si="2"/>
        <v>3</v>
      </c>
      <c r="AY31" s="57">
        <f t="shared" si="3"/>
        <v>0.4</v>
      </c>
      <c r="AZ31" s="28">
        <f t="shared" si="0"/>
        <v>1</v>
      </c>
      <c r="BA31" s="48">
        <v>16</v>
      </c>
    </row>
    <row r="32" spans="1:53">
      <c r="A32" s="129"/>
      <c r="B32" s="129">
        <v>17</v>
      </c>
      <c r="C32" s="129" t="s">
        <v>302</v>
      </c>
      <c r="E32" s="129"/>
      <c r="F32" s="129">
        <v>18</v>
      </c>
      <c r="G32" s="129" t="s">
        <v>330</v>
      </c>
      <c r="I32" s="23">
        <v>17</v>
      </c>
      <c r="J32" s="4">
        <f>COUNTIFS(($B$2:$B$71):($F$2:$F$71),I32,($C$2:$C$71):($G$2:$G$71),$J$12)</f>
        <v>1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1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2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2</v>
      </c>
      <c r="AA32" s="6">
        <f>COUNTIFS(($B$2:$B$71):($F$2:$F$71),I32,($C$2:$C$71):($G$2:$G$71),$AA$12)</f>
        <v>1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1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6">
        <f t="shared" si="1"/>
        <v>1</v>
      </c>
      <c r="AX32" s="56">
        <f t="shared" si="2"/>
        <v>3</v>
      </c>
      <c r="AY32" s="57">
        <f t="shared" si="3"/>
        <v>0.25</v>
      </c>
      <c r="AZ32" s="28">
        <f t="shared" si="0"/>
        <v>1</v>
      </c>
      <c r="BA32" s="48">
        <v>17</v>
      </c>
    </row>
    <row r="33" spans="1:53">
      <c r="A33" s="129"/>
      <c r="B33" s="129">
        <v>15</v>
      </c>
      <c r="C33" s="129" t="s">
        <v>471</v>
      </c>
      <c r="E33" s="129"/>
      <c r="F33" s="129">
        <v>10</v>
      </c>
      <c r="G33" s="129" t="s">
        <v>474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1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1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6">
        <f t="shared" si="1"/>
        <v>0</v>
      </c>
      <c r="AX33" s="56">
        <f t="shared" si="2"/>
        <v>0</v>
      </c>
      <c r="AY33" s="57" t="str">
        <f t="shared" si="3"/>
        <v/>
      </c>
      <c r="AZ33" s="28">
        <f t="shared" si="0"/>
        <v>0</v>
      </c>
      <c r="BA33" s="48">
        <v>18</v>
      </c>
    </row>
    <row r="34" spans="1:53">
      <c r="A34" s="129"/>
      <c r="B34" s="129">
        <v>15</v>
      </c>
      <c r="C34" s="129" t="s">
        <v>472</v>
      </c>
      <c r="E34" s="129"/>
      <c r="F34" s="129"/>
      <c r="G34" s="129"/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6">
        <f t="shared" si="1"/>
        <v>0</v>
      </c>
      <c r="AX34" s="56">
        <f t="shared" si="2"/>
        <v>0</v>
      </c>
      <c r="AY34" s="57" t="str">
        <f t="shared" si="3"/>
        <v/>
      </c>
      <c r="AZ34" s="28">
        <f t="shared" si="0"/>
        <v>0</v>
      </c>
      <c r="BA34" s="48">
        <v>19</v>
      </c>
    </row>
    <row r="35" spans="1:53">
      <c r="A35" s="129"/>
      <c r="B35" s="129">
        <v>17</v>
      </c>
      <c r="C35" s="129" t="s">
        <v>299</v>
      </c>
      <c r="E35" s="129"/>
      <c r="F35" s="129"/>
      <c r="G35" s="129"/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6">
        <f t="shared" si="1"/>
        <v>0</v>
      </c>
      <c r="AX35" s="56">
        <f t="shared" si="2"/>
        <v>0</v>
      </c>
      <c r="AY35" s="57" t="str">
        <f t="shared" si="3"/>
        <v/>
      </c>
      <c r="AZ35" s="28">
        <f t="shared" si="0"/>
        <v>0</v>
      </c>
      <c r="BA35" s="48">
        <v>20</v>
      </c>
    </row>
    <row r="36" spans="1:53">
      <c r="A36" s="129"/>
      <c r="B36" s="129">
        <v>15</v>
      </c>
      <c r="C36" s="129" t="s">
        <v>317</v>
      </c>
      <c r="E36" s="129"/>
      <c r="F36" s="129"/>
      <c r="G36" s="129"/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6">
        <f t="shared" si="1"/>
        <v>0</v>
      </c>
      <c r="AX36" s="56">
        <f t="shared" si="2"/>
        <v>0</v>
      </c>
      <c r="AY36" s="57" t="str">
        <f t="shared" si="3"/>
        <v/>
      </c>
      <c r="AZ36" s="28">
        <f t="shared" si="0"/>
        <v>0</v>
      </c>
      <c r="BA36" s="48">
        <v>21</v>
      </c>
    </row>
    <row r="37" spans="1:53">
      <c r="A37" s="129"/>
      <c r="B37" s="129">
        <v>10</v>
      </c>
      <c r="C37" s="129" t="s">
        <v>333</v>
      </c>
      <c r="E37" s="129"/>
      <c r="F37" s="129"/>
      <c r="G37" s="129"/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6">
        <f t="shared" si="1"/>
        <v>0</v>
      </c>
      <c r="AX37" s="56">
        <f t="shared" si="2"/>
        <v>0</v>
      </c>
      <c r="AY37" s="57" t="str">
        <f t="shared" si="3"/>
        <v/>
      </c>
      <c r="AZ37" s="28">
        <f t="shared" si="0"/>
        <v>0</v>
      </c>
      <c r="BA37" s="48">
        <v>22</v>
      </c>
    </row>
    <row r="38" spans="1:53">
      <c r="A38" s="129"/>
      <c r="B38" s="129">
        <v>17</v>
      </c>
      <c r="C38" s="129" t="s">
        <v>299</v>
      </c>
      <c r="E38" s="129"/>
      <c r="F38" s="129"/>
      <c r="G38" s="129"/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6">
        <f t="shared" si="1"/>
        <v>0</v>
      </c>
      <c r="AX38" s="56">
        <f t="shared" si="2"/>
        <v>0</v>
      </c>
      <c r="AY38" s="57" t="str">
        <f t="shared" si="3"/>
        <v/>
      </c>
      <c r="AZ38" s="28">
        <f t="shared" si="0"/>
        <v>0</v>
      </c>
      <c r="BA38" s="48">
        <v>23</v>
      </c>
    </row>
    <row r="39" spans="1:53">
      <c r="A39" s="129"/>
      <c r="B39" s="129">
        <v>16</v>
      </c>
      <c r="C39" s="129" t="s">
        <v>300</v>
      </c>
      <c r="E39" s="129"/>
      <c r="F39" s="129"/>
      <c r="G39" s="129"/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6">
        <f t="shared" si="1"/>
        <v>0</v>
      </c>
      <c r="AX39" s="56">
        <f t="shared" si="2"/>
        <v>0</v>
      </c>
      <c r="AY39" s="57" t="str">
        <f t="shared" si="3"/>
        <v/>
      </c>
      <c r="AZ39" s="28">
        <f t="shared" si="0"/>
        <v>0</v>
      </c>
      <c r="BA39" s="48">
        <v>24</v>
      </c>
    </row>
    <row r="40" spans="1:53">
      <c r="A40" s="129"/>
      <c r="B40" s="129">
        <v>15</v>
      </c>
      <c r="C40" s="129" t="s">
        <v>473</v>
      </c>
      <c r="E40" s="129"/>
      <c r="F40" s="129"/>
      <c r="G40" s="129"/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1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6">
        <f t="shared" si="1"/>
        <v>0</v>
      </c>
      <c r="AX40" s="56">
        <f t="shared" si="2"/>
        <v>0</v>
      </c>
      <c r="AY40" s="57" t="str">
        <f t="shared" si="3"/>
        <v/>
      </c>
      <c r="AZ40" s="28">
        <f t="shared" si="0"/>
        <v>0</v>
      </c>
      <c r="BA40" s="48">
        <v>25</v>
      </c>
    </row>
    <row r="41" spans="1:53">
      <c r="A41" s="129"/>
      <c r="B41" s="129">
        <v>10</v>
      </c>
      <c r="C41" s="129" t="s">
        <v>323</v>
      </c>
      <c r="E41" s="129"/>
      <c r="F41" s="129"/>
      <c r="G41" s="129"/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6">
        <f t="shared" si="1"/>
        <v>0</v>
      </c>
      <c r="AX41" s="56">
        <f t="shared" si="2"/>
        <v>0</v>
      </c>
      <c r="AY41" s="57" t="str">
        <f t="shared" si="3"/>
        <v/>
      </c>
      <c r="AZ41" s="28">
        <f t="shared" si="0"/>
        <v>0</v>
      </c>
      <c r="BA41" s="48">
        <v>26</v>
      </c>
    </row>
    <row r="42" spans="1:53">
      <c r="A42" s="129"/>
      <c r="B42" s="129"/>
      <c r="C42" s="129"/>
      <c r="E42" s="129"/>
      <c r="F42" s="129"/>
      <c r="G42" s="129"/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6">
        <f t="shared" si="1"/>
        <v>0</v>
      </c>
      <c r="AX42" s="56">
        <f t="shared" si="2"/>
        <v>0</v>
      </c>
      <c r="AY42" s="57" t="str">
        <f t="shared" si="3"/>
        <v/>
      </c>
      <c r="AZ42" s="28">
        <f t="shared" si="0"/>
        <v>0</v>
      </c>
      <c r="BA42" s="48">
        <v>27</v>
      </c>
    </row>
    <row r="43" spans="1:53">
      <c r="A43" s="129"/>
      <c r="B43" s="129"/>
      <c r="C43" s="129"/>
      <c r="E43" s="129"/>
      <c r="F43" s="129"/>
      <c r="G43" s="129"/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6">
        <f t="shared" si="1"/>
        <v>0</v>
      </c>
      <c r="AX43" s="56">
        <f t="shared" si="2"/>
        <v>0</v>
      </c>
      <c r="AY43" s="57" t="str">
        <f t="shared" si="3"/>
        <v/>
      </c>
      <c r="AZ43" s="28">
        <f t="shared" si="0"/>
        <v>0</v>
      </c>
      <c r="BA43" s="48">
        <v>28</v>
      </c>
    </row>
    <row r="44" spans="1:53">
      <c r="A44" s="129"/>
      <c r="B44" s="129"/>
      <c r="C44" s="129"/>
      <c r="E44" s="129"/>
      <c r="F44" s="129"/>
      <c r="G44" s="12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107"/>
      <c r="AX44" s="107"/>
      <c r="AY44" s="108"/>
      <c r="AZ44" s="26"/>
    </row>
    <row r="45" spans="1:53">
      <c r="A45" s="129"/>
      <c r="B45" s="129"/>
      <c r="C45" s="129"/>
      <c r="E45" s="129"/>
      <c r="F45" s="129"/>
      <c r="G45" s="129"/>
      <c r="I45" s="34" t="s">
        <v>411</v>
      </c>
      <c r="J45" s="4">
        <f>SUM(J14:J43)</f>
        <v>5</v>
      </c>
      <c r="K45" s="4">
        <f t="shared" ref="K45:AU45" si="4">SUM(K14:K43)</f>
        <v>0</v>
      </c>
      <c r="L45" s="4">
        <f t="shared" si="4"/>
        <v>4</v>
      </c>
      <c r="M45" s="4">
        <f t="shared" si="4"/>
        <v>0</v>
      </c>
      <c r="N45" s="4">
        <f t="shared" si="4"/>
        <v>0</v>
      </c>
      <c r="O45" s="4">
        <f t="shared" si="4"/>
        <v>2</v>
      </c>
      <c r="P45" s="4"/>
      <c r="Q45" s="5">
        <f t="shared" si="4"/>
        <v>6</v>
      </c>
      <c r="R45" s="5">
        <f t="shared" si="4"/>
        <v>3</v>
      </c>
      <c r="S45" s="5">
        <f t="shared" si="4"/>
        <v>1</v>
      </c>
      <c r="T45" s="5">
        <f t="shared" si="4"/>
        <v>2</v>
      </c>
      <c r="U45" s="5">
        <f t="shared" si="4"/>
        <v>5</v>
      </c>
      <c r="V45" s="5">
        <f t="shared" si="4"/>
        <v>2</v>
      </c>
      <c r="W45" s="5"/>
      <c r="X45" s="6">
        <f t="shared" si="4"/>
        <v>6</v>
      </c>
      <c r="Y45" s="6">
        <f t="shared" si="4"/>
        <v>0</v>
      </c>
      <c r="Z45" s="6">
        <f t="shared" si="4"/>
        <v>13</v>
      </c>
      <c r="AA45" s="6">
        <f t="shared" si="4"/>
        <v>2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4</v>
      </c>
      <c r="AH45" s="7">
        <f t="shared" si="4"/>
        <v>0</v>
      </c>
      <c r="AI45" s="7">
        <f t="shared" si="4"/>
        <v>4</v>
      </c>
      <c r="AJ45" s="7">
        <f t="shared" si="4"/>
        <v>0</v>
      </c>
      <c r="AK45" s="7">
        <f t="shared" si="4"/>
        <v>3</v>
      </c>
      <c r="AL45" s="7">
        <f t="shared" si="4"/>
        <v>0</v>
      </c>
      <c r="AM45" s="7">
        <f t="shared" si="4"/>
        <v>0</v>
      </c>
      <c r="AN45" s="7">
        <f t="shared" si="4"/>
        <v>4</v>
      </c>
      <c r="AO45" s="7">
        <f t="shared" si="4"/>
        <v>2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1</v>
      </c>
      <c r="AU45" s="8">
        <f t="shared" si="4"/>
        <v>3</v>
      </c>
      <c r="AV45" s="17"/>
      <c r="AW45" s="56">
        <f t="shared" ref="AW45:AX45" si="5">SUM(AW14:AW43)</f>
        <v>9</v>
      </c>
      <c r="AX45" s="56">
        <f t="shared" si="5"/>
        <v>19</v>
      </c>
      <c r="AY45" s="57">
        <f>AW45/(AW45+AX45)</f>
        <v>0.32142857142857145</v>
      </c>
      <c r="AZ45" s="28">
        <f>SUM(AZ14:AZ43)</f>
        <v>7</v>
      </c>
    </row>
    <row r="46" spans="1:53">
      <c r="A46" s="129"/>
      <c r="B46" s="129"/>
      <c r="C46" s="129"/>
      <c r="E46" s="129"/>
      <c r="F46" s="129"/>
      <c r="G46" s="129"/>
    </row>
    <row r="47" spans="1:53">
      <c r="A47" s="129"/>
      <c r="B47" s="129"/>
      <c r="C47" s="129"/>
      <c r="E47" s="129"/>
      <c r="F47" s="129"/>
      <c r="G47" s="129"/>
    </row>
    <row r="48" spans="1:53">
      <c r="A48" s="129"/>
      <c r="B48" s="129"/>
      <c r="C48" s="129"/>
      <c r="E48" s="129"/>
      <c r="F48" s="129"/>
      <c r="G48" s="129"/>
      <c r="I48" s="130"/>
      <c r="J48" s="130"/>
      <c r="X48" s="128" t="s">
        <v>453</v>
      </c>
      <c r="AB48" s="147">
        <f>X45</f>
        <v>6</v>
      </c>
      <c r="AC48" s="147"/>
    </row>
    <row r="49" spans="1:48">
      <c r="A49" s="129"/>
      <c r="B49" s="129"/>
      <c r="C49" s="129"/>
      <c r="E49" s="129"/>
      <c r="F49" s="129"/>
      <c r="G49" s="129"/>
      <c r="I49" s="49"/>
      <c r="J49" s="49"/>
      <c r="X49" s="128" t="s">
        <v>1</v>
      </c>
      <c r="AB49" s="147">
        <f>L45</f>
        <v>4</v>
      </c>
      <c r="AC49" s="147"/>
    </row>
    <row r="50" spans="1:48">
      <c r="A50" s="129"/>
      <c r="B50" s="129"/>
      <c r="C50" s="129"/>
      <c r="E50" s="129"/>
      <c r="F50" s="129"/>
      <c r="G50" s="129"/>
      <c r="I50" s="130"/>
      <c r="J50" s="130"/>
      <c r="K50" s="126"/>
      <c r="X50" s="128" t="s">
        <v>2</v>
      </c>
      <c r="AB50" s="146">
        <f>AB49/AB48</f>
        <v>0.66666666666666663</v>
      </c>
      <c r="AC50" s="146"/>
    </row>
    <row r="51" spans="1:48">
      <c r="A51" s="129"/>
      <c r="B51" s="129"/>
      <c r="C51" s="129"/>
      <c r="E51" s="129"/>
      <c r="F51" s="129"/>
      <c r="G51" s="129"/>
      <c r="AV51" s="127"/>
    </row>
    <row r="52" spans="1:48">
      <c r="A52" s="129"/>
      <c r="B52" s="129"/>
      <c r="C52" s="129"/>
      <c r="E52" s="129"/>
      <c r="F52" s="129"/>
      <c r="G52" s="129"/>
      <c r="AV52" s="127"/>
    </row>
    <row r="53" spans="1:48">
      <c r="A53" s="129"/>
      <c r="B53" s="129"/>
      <c r="C53" s="129"/>
      <c r="E53" s="129"/>
      <c r="F53" s="129"/>
      <c r="G53" s="129"/>
      <c r="I53" s="148" t="s">
        <v>412</v>
      </c>
      <c r="J53" s="148"/>
      <c r="K53" s="148" t="s">
        <v>413</v>
      </c>
      <c r="L53" s="148"/>
      <c r="AV53" s="127"/>
    </row>
    <row r="54" spans="1:48">
      <c r="A54" s="129"/>
      <c r="B54" s="129"/>
      <c r="C54" s="129"/>
      <c r="E54" s="129"/>
      <c r="F54" s="129"/>
      <c r="G54" s="129"/>
      <c r="AV54" s="127"/>
    </row>
    <row r="55" spans="1:48">
      <c r="A55" s="129"/>
      <c r="B55" s="129"/>
      <c r="C55" s="129"/>
      <c r="E55" s="129"/>
      <c r="F55" s="129"/>
      <c r="G55" s="129"/>
      <c r="AV55" s="127"/>
    </row>
    <row r="56" spans="1:48">
      <c r="A56" s="129"/>
      <c r="B56" s="129"/>
      <c r="C56" s="129"/>
      <c r="E56" s="129"/>
      <c r="F56" s="129"/>
      <c r="G56" s="129"/>
      <c r="I56" s="130"/>
      <c r="J56" s="130"/>
      <c r="K56" s="130"/>
      <c r="L56" s="130"/>
      <c r="AV56" s="127"/>
    </row>
    <row r="57" spans="1:48">
      <c r="A57" s="129"/>
      <c r="B57" s="129"/>
      <c r="C57" s="129"/>
      <c r="E57" s="129"/>
      <c r="F57" s="129"/>
      <c r="G57" s="129"/>
      <c r="I57" s="130"/>
      <c r="J57" s="130"/>
      <c r="K57" s="130"/>
      <c r="L57" s="130"/>
      <c r="AV57" s="127"/>
    </row>
    <row r="58" spans="1:48">
      <c r="A58" s="129"/>
      <c r="B58" s="129"/>
      <c r="C58" s="129"/>
      <c r="E58" s="129"/>
      <c r="F58" s="129"/>
      <c r="G58" s="129"/>
      <c r="I58" s="130"/>
      <c r="J58" s="130"/>
      <c r="K58" s="130"/>
      <c r="L58" s="130"/>
      <c r="AV58" s="127"/>
    </row>
    <row r="59" spans="1:48">
      <c r="A59" s="129"/>
      <c r="B59" s="129"/>
      <c r="C59" s="129"/>
      <c r="E59" s="129"/>
      <c r="F59" s="129"/>
      <c r="G59" s="129"/>
      <c r="AV59" s="127"/>
    </row>
    <row r="60" spans="1:48">
      <c r="A60" s="129"/>
      <c r="B60" s="129"/>
      <c r="C60" s="129"/>
      <c r="E60" s="129"/>
      <c r="F60" s="129"/>
      <c r="G60" s="129"/>
      <c r="AV60" s="127"/>
    </row>
    <row r="61" spans="1:48">
      <c r="A61" s="129"/>
      <c r="B61" s="129"/>
      <c r="C61" s="129"/>
      <c r="E61" s="129"/>
      <c r="F61" s="129"/>
      <c r="G61" s="129"/>
      <c r="AV61" s="127"/>
    </row>
    <row r="62" spans="1:48">
      <c r="A62" s="129"/>
      <c r="B62" s="129"/>
      <c r="C62" s="129"/>
      <c r="E62" s="129"/>
      <c r="F62" s="129"/>
      <c r="G62" s="129"/>
      <c r="AV62" s="127"/>
    </row>
    <row r="63" spans="1:48">
      <c r="A63" s="129"/>
      <c r="B63" s="129"/>
      <c r="C63" s="129"/>
      <c r="E63" s="129"/>
      <c r="F63" s="129"/>
      <c r="G63" s="129"/>
      <c r="AV63" s="127"/>
    </row>
    <row r="64" spans="1:48">
      <c r="A64" s="129"/>
      <c r="B64" s="129"/>
      <c r="C64" s="129"/>
      <c r="E64" s="129"/>
      <c r="F64" s="129"/>
      <c r="G64" s="129"/>
      <c r="AV64" s="127"/>
    </row>
    <row r="65" spans="1:48">
      <c r="A65" s="129"/>
      <c r="B65" s="129"/>
      <c r="C65" s="129"/>
      <c r="E65" s="129"/>
      <c r="F65" s="129"/>
      <c r="G65" s="129"/>
      <c r="AV65" s="127"/>
    </row>
    <row r="66" spans="1:48">
      <c r="A66" s="129"/>
      <c r="B66" s="129"/>
      <c r="C66" s="129"/>
      <c r="E66" s="129"/>
      <c r="F66" s="129"/>
      <c r="G66" s="129"/>
    </row>
    <row r="67" spans="1:48">
      <c r="A67" s="129"/>
      <c r="B67" s="129"/>
      <c r="C67" s="129"/>
      <c r="E67" s="129"/>
      <c r="F67" s="129"/>
      <c r="G67" s="129"/>
    </row>
    <row r="68" spans="1:48">
      <c r="A68" s="129"/>
      <c r="B68" s="129"/>
      <c r="C68" s="129"/>
      <c r="E68" s="129"/>
      <c r="F68" s="129"/>
      <c r="G68" s="129"/>
    </row>
    <row r="69" spans="1:48">
      <c r="A69" s="129"/>
      <c r="B69" s="129"/>
      <c r="C69" s="129"/>
      <c r="E69" s="129"/>
      <c r="F69" s="129"/>
      <c r="G69" s="129"/>
    </row>
    <row r="70" spans="1:48">
      <c r="A70" s="129"/>
      <c r="B70" s="129"/>
      <c r="C70" s="129"/>
      <c r="E70" s="129"/>
      <c r="F70" s="129"/>
      <c r="G70" s="129"/>
    </row>
    <row r="71" spans="1:48">
      <c r="A71" s="129"/>
      <c r="B71" s="129"/>
      <c r="C71" s="129"/>
      <c r="E71" s="129"/>
      <c r="F71" s="129"/>
      <c r="G71" s="129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A71"/>
  <sheetViews>
    <sheetView workbookViewId="0">
      <selection activeCell="G48" sqref="G48"/>
    </sheetView>
  </sheetViews>
  <sheetFormatPr baseColWidth="10" defaultRowHeight="13"/>
  <cols>
    <col min="1" max="3" width="5.7109375" style="20" customWidth="1"/>
    <col min="4" max="4" width="2.28515625" style="20" customWidth="1"/>
    <col min="5" max="8" width="5.7109375" style="20" customWidth="1"/>
    <col min="9" max="9" width="6.28515625" style="10" customWidth="1"/>
    <col min="10" max="15" width="4.140625" style="122" customWidth="1"/>
    <col min="16" max="16" width="0.85546875" style="122" customWidth="1"/>
    <col min="17" max="22" width="4.140625" style="122" customWidth="1"/>
    <col min="23" max="23" width="0.85546875" style="122" customWidth="1"/>
    <col min="24" max="30" width="4.140625" style="122" customWidth="1"/>
    <col min="31" max="31" width="0.85546875" style="122" customWidth="1"/>
    <col min="32" max="41" width="4.140625" style="122" customWidth="1"/>
    <col min="42" max="42" width="0.85546875" style="122" customWidth="1"/>
    <col min="43" max="47" width="4.140625" style="122" customWidth="1"/>
    <col min="48" max="48" width="0.85546875" style="123" customWidth="1"/>
    <col min="49" max="50" width="6.7109375" style="122" customWidth="1"/>
    <col min="51" max="51" width="6.7109375" style="121" customWidth="1"/>
    <col min="52" max="52" width="5.7109375" style="122" customWidth="1"/>
    <col min="53" max="53" width="5.7109375" style="123" customWidth="1"/>
    <col min="54" max="16384" width="10.7109375" style="123"/>
  </cols>
  <sheetData>
    <row r="1" spans="1:53">
      <c r="A1" s="19" t="s">
        <v>145</v>
      </c>
      <c r="B1" s="19" t="s">
        <v>146</v>
      </c>
      <c r="C1" s="19" t="s">
        <v>147</v>
      </c>
      <c r="E1" s="19" t="s">
        <v>145</v>
      </c>
      <c r="F1" s="19" t="s">
        <v>146</v>
      </c>
      <c r="G1" s="19" t="s">
        <v>147</v>
      </c>
      <c r="I1" s="149" t="s">
        <v>345</v>
      </c>
      <c r="J1" s="149"/>
      <c r="K1" s="150">
        <v>20190420.100000001</v>
      </c>
      <c r="L1" s="150"/>
      <c r="M1" s="150"/>
      <c r="Q1" s="143" t="s">
        <v>223</v>
      </c>
      <c r="R1" s="144"/>
      <c r="S1" s="144"/>
      <c r="T1" s="145"/>
      <c r="AF1" s="20" t="s">
        <v>438</v>
      </c>
      <c r="AG1" s="20"/>
      <c r="AH1" s="20"/>
      <c r="AI1" s="20"/>
      <c r="AJ1" s="20"/>
      <c r="AK1" s="20"/>
      <c r="AL1" s="20"/>
      <c r="AM1" s="20"/>
    </row>
    <row r="2" spans="1:53">
      <c r="A2" s="120">
        <v>1</v>
      </c>
      <c r="B2" s="120">
        <v>4</v>
      </c>
      <c r="C2" s="120" t="s">
        <v>375</v>
      </c>
      <c r="E2" s="120">
        <v>3</v>
      </c>
      <c r="F2" s="120">
        <v>4</v>
      </c>
      <c r="G2" s="120" t="s">
        <v>182</v>
      </c>
      <c r="I2" s="149" t="s">
        <v>554</v>
      </c>
      <c r="J2" s="149"/>
      <c r="K2" s="150" t="s">
        <v>56</v>
      </c>
      <c r="L2" s="150"/>
      <c r="M2" s="150"/>
      <c r="Q2" s="137" t="s">
        <v>149</v>
      </c>
      <c r="R2" s="138"/>
      <c r="S2" s="139"/>
      <c r="T2" s="28">
        <v>7</v>
      </c>
      <c r="U2" s="19" t="str">
        <f>IF(T2&gt;T3,"W","L")</f>
        <v>W</v>
      </c>
      <c r="AF2" s="21" t="s">
        <v>439</v>
      </c>
      <c r="AG2" s="120">
        <v>1</v>
      </c>
      <c r="AH2" s="120">
        <v>4</v>
      </c>
      <c r="AI2" s="120">
        <v>10</v>
      </c>
      <c r="AJ2" s="120">
        <v>11</v>
      </c>
      <c r="AK2" s="120">
        <v>16</v>
      </c>
      <c r="AL2" s="120">
        <v>15</v>
      </c>
      <c r="AM2" s="120">
        <v>17</v>
      </c>
    </row>
    <row r="3" spans="1:53">
      <c r="A3" s="120"/>
      <c r="B3" s="120">
        <v>11</v>
      </c>
      <c r="C3" s="120" t="s">
        <v>362</v>
      </c>
      <c r="E3" s="120"/>
      <c r="F3" s="120">
        <v>4</v>
      </c>
      <c r="G3" s="120" t="s">
        <v>561</v>
      </c>
      <c r="I3" s="149" t="s">
        <v>548</v>
      </c>
      <c r="J3" s="149"/>
      <c r="K3" s="150" t="s">
        <v>57</v>
      </c>
      <c r="L3" s="150"/>
      <c r="M3" s="150"/>
      <c r="Q3" s="140" t="str">
        <f>K2</f>
        <v>Kapolei</v>
      </c>
      <c r="R3" s="141"/>
      <c r="S3" s="142"/>
      <c r="T3" s="28">
        <v>1</v>
      </c>
      <c r="U3" s="19" t="str">
        <f>IF(T2&lt;T3,"W","L")</f>
        <v>L</v>
      </c>
      <c r="AF3" s="21" t="s">
        <v>440</v>
      </c>
      <c r="AG3" s="120">
        <v>1</v>
      </c>
      <c r="AH3" s="120">
        <v>4</v>
      </c>
      <c r="AI3" s="120">
        <v>10</v>
      </c>
      <c r="AJ3" s="120">
        <v>11</v>
      </c>
      <c r="AK3" s="120">
        <v>15</v>
      </c>
      <c r="AL3" s="120">
        <v>16</v>
      </c>
      <c r="AM3" s="120">
        <v>17</v>
      </c>
    </row>
    <row r="4" spans="1:53">
      <c r="A4" s="120"/>
      <c r="B4" s="120">
        <v>15</v>
      </c>
      <c r="C4" s="120" t="s">
        <v>560</v>
      </c>
      <c r="E4" s="120"/>
      <c r="F4" s="120">
        <v>4</v>
      </c>
      <c r="G4" s="120" t="s">
        <v>58</v>
      </c>
      <c r="I4" s="149" t="s">
        <v>549</v>
      </c>
      <c r="J4" s="149"/>
      <c r="K4" s="151">
        <v>0.51041666666666663</v>
      </c>
      <c r="L4" s="150"/>
      <c r="M4" s="150"/>
      <c r="AF4" s="21" t="s">
        <v>441</v>
      </c>
      <c r="AG4" s="120">
        <v>1</v>
      </c>
      <c r="AH4" s="120">
        <v>11</v>
      </c>
      <c r="AI4" s="120">
        <v>15</v>
      </c>
      <c r="AJ4" s="120">
        <v>16</v>
      </c>
      <c r="AK4" s="120">
        <v>10</v>
      </c>
      <c r="AL4" s="120">
        <v>4</v>
      </c>
      <c r="AM4" s="120">
        <v>17</v>
      </c>
    </row>
    <row r="5" spans="1:53">
      <c r="A5" s="120"/>
      <c r="B5" s="120">
        <v>4</v>
      </c>
      <c r="C5" s="120" t="s">
        <v>58</v>
      </c>
      <c r="E5" s="120"/>
      <c r="F5" s="120">
        <v>11</v>
      </c>
      <c r="G5" s="120" t="s">
        <v>68</v>
      </c>
      <c r="AF5" s="21" t="s">
        <v>442</v>
      </c>
      <c r="AG5" s="120">
        <v>9</v>
      </c>
      <c r="AH5" s="120">
        <v>18</v>
      </c>
      <c r="AI5" s="120">
        <v>7</v>
      </c>
      <c r="AJ5" s="120">
        <v>16</v>
      </c>
      <c r="AK5" s="120">
        <v>4</v>
      </c>
      <c r="AL5" s="120">
        <v>10</v>
      </c>
      <c r="AM5" s="120">
        <v>1</v>
      </c>
    </row>
    <row r="6" spans="1:53">
      <c r="A6" s="120"/>
      <c r="B6" s="120">
        <v>4</v>
      </c>
      <c r="C6" s="120" t="s">
        <v>59</v>
      </c>
      <c r="E6" s="120"/>
      <c r="F6" s="120">
        <v>10</v>
      </c>
      <c r="G6" s="120" t="s">
        <v>558</v>
      </c>
      <c r="AF6" s="21" t="s">
        <v>443</v>
      </c>
      <c r="AG6" s="120"/>
      <c r="AH6" s="120"/>
      <c r="AI6" s="120"/>
      <c r="AJ6" s="120"/>
      <c r="AK6" s="120"/>
      <c r="AL6" s="120"/>
      <c r="AM6" s="120"/>
    </row>
    <row r="7" spans="1:53">
      <c r="A7" s="120"/>
      <c r="B7" s="120">
        <v>4</v>
      </c>
      <c r="C7" s="120" t="s">
        <v>566</v>
      </c>
      <c r="E7" s="120"/>
      <c r="F7" s="120">
        <v>17</v>
      </c>
      <c r="G7" s="120" t="s">
        <v>567</v>
      </c>
      <c r="AF7" s="21" t="s">
        <v>444</v>
      </c>
      <c r="AG7" s="120"/>
      <c r="AH7" s="120"/>
      <c r="AI7" s="120"/>
      <c r="AJ7" s="120"/>
      <c r="AK7" s="120"/>
      <c r="AL7" s="120"/>
      <c r="AM7" s="120"/>
    </row>
    <row r="8" spans="1:53">
      <c r="A8" s="120"/>
      <c r="B8" s="120">
        <v>4</v>
      </c>
      <c r="C8" s="120" t="s">
        <v>60</v>
      </c>
      <c r="E8" s="120"/>
      <c r="F8" s="120">
        <v>16</v>
      </c>
      <c r="G8" s="120" t="s">
        <v>558</v>
      </c>
      <c r="AF8" s="22" t="s">
        <v>445</v>
      </c>
      <c r="AG8" s="120"/>
      <c r="AH8" s="120"/>
      <c r="AI8" s="120"/>
      <c r="AJ8" s="120"/>
      <c r="AK8" s="120"/>
      <c r="AL8" s="120"/>
      <c r="AM8" s="120"/>
    </row>
    <row r="9" spans="1:53">
      <c r="A9" s="120"/>
      <c r="B9" s="120">
        <v>11</v>
      </c>
      <c r="C9" s="120" t="s">
        <v>61</v>
      </c>
      <c r="E9" s="120"/>
      <c r="F9" s="120">
        <v>15</v>
      </c>
      <c r="G9" s="120" t="s">
        <v>183</v>
      </c>
    </row>
    <row r="10" spans="1:53">
      <c r="A10" s="120"/>
      <c r="B10" s="120">
        <v>17</v>
      </c>
      <c r="C10" s="120" t="s">
        <v>62</v>
      </c>
      <c r="E10" s="120"/>
      <c r="F10" s="120">
        <v>11</v>
      </c>
      <c r="G10" s="120" t="s">
        <v>567</v>
      </c>
    </row>
    <row r="11" spans="1:53">
      <c r="A11" s="120"/>
      <c r="B11" s="120">
        <v>11</v>
      </c>
      <c r="C11" s="120" t="s">
        <v>63</v>
      </c>
      <c r="E11" s="120"/>
      <c r="F11" s="120">
        <v>10</v>
      </c>
      <c r="G11" s="120" t="s">
        <v>302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W11" s="123"/>
      <c r="AX11" s="123"/>
      <c r="AY11" s="123"/>
      <c r="AZ11" s="123"/>
    </row>
    <row r="12" spans="1:53">
      <c r="A12" s="120"/>
      <c r="B12" s="120">
        <v>15</v>
      </c>
      <c r="C12" s="120" t="s">
        <v>62</v>
      </c>
      <c r="E12" s="120"/>
      <c r="F12" s="120">
        <v>11</v>
      </c>
      <c r="G12" s="120" t="s">
        <v>566</v>
      </c>
      <c r="I12" s="122"/>
      <c r="J12" s="4" t="s">
        <v>541</v>
      </c>
      <c r="K12" s="4" t="s">
        <v>148</v>
      </c>
      <c r="L12" s="4" t="s">
        <v>537</v>
      </c>
      <c r="M12" s="4" t="s">
        <v>446</v>
      </c>
      <c r="N12" s="4" t="s">
        <v>447</v>
      </c>
      <c r="O12" s="4" t="s">
        <v>542</v>
      </c>
      <c r="P12" s="4"/>
      <c r="Q12" s="5" t="s">
        <v>283</v>
      </c>
      <c r="R12" s="5" t="s">
        <v>279</v>
      </c>
      <c r="S12" s="5" t="s">
        <v>448</v>
      </c>
      <c r="T12" s="5" t="s">
        <v>449</v>
      </c>
      <c r="U12" s="5" t="s">
        <v>539</v>
      </c>
      <c r="V12" s="5" t="s">
        <v>450</v>
      </c>
      <c r="W12" s="5"/>
      <c r="X12" s="6" t="s">
        <v>536</v>
      </c>
      <c r="Y12" s="6" t="s">
        <v>451</v>
      </c>
      <c r="Z12" s="6" t="s">
        <v>281</v>
      </c>
      <c r="AA12" s="6" t="s">
        <v>278</v>
      </c>
      <c r="AB12" s="6" t="s">
        <v>452</v>
      </c>
      <c r="AC12" s="6" t="s">
        <v>8</v>
      </c>
      <c r="AD12" s="6" t="s">
        <v>9</v>
      </c>
      <c r="AE12" s="6"/>
      <c r="AF12" s="7" t="s">
        <v>10</v>
      </c>
      <c r="AG12" s="7" t="s">
        <v>546</v>
      </c>
      <c r="AH12" s="7" t="s">
        <v>11</v>
      </c>
      <c r="AI12" s="7" t="s">
        <v>540</v>
      </c>
      <c r="AJ12" s="7" t="s">
        <v>277</v>
      </c>
      <c r="AK12" s="7" t="s">
        <v>285</v>
      </c>
      <c r="AL12" s="7" t="s">
        <v>12</v>
      </c>
      <c r="AM12" s="7" t="s">
        <v>13</v>
      </c>
      <c r="AN12" s="7" t="s">
        <v>538</v>
      </c>
      <c r="AO12" s="7" t="s">
        <v>545</v>
      </c>
      <c r="AP12" s="7"/>
      <c r="AQ12" s="8" t="s">
        <v>14</v>
      </c>
      <c r="AR12" s="8" t="s">
        <v>406</v>
      </c>
      <c r="AS12" s="8" t="s">
        <v>407</v>
      </c>
      <c r="AT12" s="8" t="s">
        <v>276</v>
      </c>
      <c r="AU12" s="8" t="s">
        <v>408</v>
      </c>
      <c r="AV12" s="8"/>
      <c r="AW12" s="56" t="s">
        <v>124</v>
      </c>
      <c r="AX12" s="56" t="s">
        <v>139</v>
      </c>
      <c r="AY12" s="57" t="s">
        <v>137</v>
      </c>
      <c r="AZ12" s="28" t="s">
        <v>140</v>
      </c>
    </row>
    <row r="13" spans="1:53">
      <c r="A13" s="120"/>
      <c r="B13" s="120">
        <v>11</v>
      </c>
      <c r="C13" s="120" t="s">
        <v>566</v>
      </c>
      <c r="E13" s="120"/>
      <c r="F13" s="120">
        <v>15</v>
      </c>
      <c r="G13" s="120" t="s">
        <v>299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107"/>
      <c r="AX13" s="107"/>
      <c r="AY13" s="108"/>
      <c r="AZ13" s="26"/>
    </row>
    <row r="14" spans="1:53">
      <c r="A14" s="120"/>
      <c r="B14" s="120">
        <v>17</v>
      </c>
      <c r="C14" s="120" t="s">
        <v>563</v>
      </c>
      <c r="E14" s="120"/>
      <c r="F14" s="120">
        <v>16</v>
      </c>
      <c r="G14" s="120" t="s">
        <v>571</v>
      </c>
      <c r="I14" s="23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10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1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56">
        <f>SUM(J14:M14)</f>
        <v>0</v>
      </c>
      <c r="AX14" s="56">
        <f>SUM(Q14:V14)</f>
        <v>0</v>
      </c>
      <c r="AY14" s="57" t="str">
        <f>IF((AW14+AX14)&gt;0,AW14/(AW14+AX14),"")</f>
        <v/>
      </c>
      <c r="AZ14" s="28">
        <f t="shared" ref="AZ14:AZ43" si="0">COUNTIF($AG$2:$AM$2,I14)</f>
        <v>1</v>
      </c>
      <c r="BA14" s="48">
        <v>1</v>
      </c>
    </row>
    <row r="15" spans="1:53">
      <c r="A15" s="120"/>
      <c r="B15" s="120">
        <v>17</v>
      </c>
      <c r="C15" s="120" t="s">
        <v>64</v>
      </c>
      <c r="E15" s="120"/>
      <c r="F15" s="120">
        <v>15</v>
      </c>
      <c r="G15" s="120" t="s">
        <v>349</v>
      </c>
      <c r="I15" s="23" t="s">
        <v>409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56">
        <f t="shared" ref="AW15:AW43" si="1">SUM(J15:M15)</f>
        <v>0</v>
      </c>
      <c r="AX15" s="56">
        <f t="shared" ref="AX15:AX43" si="2">SUM(Q15:V15)</f>
        <v>0</v>
      </c>
      <c r="AY15" s="57" t="str">
        <f t="shared" ref="AY15:AY43" si="3">IF((AW15+AX15)&gt;0,AW15/(AW15+AX15),"")</f>
        <v/>
      </c>
      <c r="AZ15" s="28">
        <f t="shared" si="0"/>
        <v>0</v>
      </c>
      <c r="BA15" s="48" t="s">
        <v>409</v>
      </c>
    </row>
    <row r="16" spans="1:53">
      <c r="A16" s="120"/>
      <c r="B16" s="120">
        <v>16</v>
      </c>
      <c r="C16" s="120" t="s">
        <v>65</v>
      </c>
      <c r="E16" s="120"/>
      <c r="F16" s="120">
        <v>16</v>
      </c>
      <c r="G16" s="120" t="s">
        <v>558</v>
      </c>
      <c r="I16" s="23" t="s">
        <v>410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56">
        <f t="shared" si="1"/>
        <v>0</v>
      </c>
      <c r="AX16" s="56">
        <f t="shared" si="2"/>
        <v>0</v>
      </c>
      <c r="AY16" s="57" t="str">
        <f t="shared" si="3"/>
        <v/>
      </c>
      <c r="AZ16" s="28">
        <f t="shared" si="0"/>
        <v>0</v>
      </c>
      <c r="BA16" s="48" t="s">
        <v>410</v>
      </c>
    </row>
    <row r="17" spans="1:53">
      <c r="A17" s="120"/>
      <c r="B17" s="120">
        <v>4</v>
      </c>
      <c r="C17" s="120" t="s">
        <v>349</v>
      </c>
      <c r="E17" s="120"/>
      <c r="F17" s="120">
        <v>4</v>
      </c>
      <c r="G17" s="120" t="s">
        <v>561</v>
      </c>
      <c r="I17" s="23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56">
        <f t="shared" si="1"/>
        <v>0</v>
      </c>
      <c r="AX17" s="56">
        <f t="shared" si="2"/>
        <v>0</v>
      </c>
      <c r="AY17" s="57" t="str">
        <f t="shared" si="3"/>
        <v/>
      </c>
      <c r="AZ17" s="28">
        <f t="shared" si="0"/>
        <v>0</v>
      </c>
      <c r="BA17" s="48">
        <v>2</v>
      </c>
    </row>
    <row r="18" spans="1:53">
      <c r="A18" s="120"/>
      <c r="B18" s="120">
        <v>1</v>
      </c>
      <c r="C18" s="120" t="s">
        <v>66</v>
      </c>
      <c r="E18" s="120"/>
      <c r="F18" s="120">
        <v>10</v>
      </c>
      <c r="G18" s="120" t="s">
        <v>560</v>
      </c>
      <c r="I18" s="23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56">
        <f t="shared" si="1"/>
        <v>0</v>
      </c>
      <c r="AX18" s="56">
        <f t="shared" si="2"/>
        <v>0</v>
      </c>
      <c r="AY18" s="57" t="str">
        <f t="shared" si="3"/>
        <v/>
      </c>
      <c r="AZ18" s="28">
        <f t="shared" si="0"/>
        <v>0</v>
      </c>
      <c r="BA18" s="48">
        <v>3</v>
      </c>
    </row>
    <row r="19" spans="1:53">
      <c r="A19" s="120"/>
      <c r="B19" s="120">
        <v>10</v>
      </c>
      <c r="C19" s="120" t="s">
        <v>566</v>
      </c>
      <c r="E19" s="120"/>
      <c r="F19" s="120">
        <v>10</v>
      </c>
      <c r="G19" s="120" t="s">
        <v>567</v>
      </c>
      <c r="I19" s="23">
        <v>4</v>
      </c>
      <c r="J19" s="4">
        <f>COUNTIFS(($B$2:$B$71):($F$2:$F$71),I19,($C$2:$C$71):($G$2:$G$71),$J$12)</f>
        <v>1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1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3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2</v>
      </c>
      <c r="Y19" s="6">
        <f>COUNTIFS(($B$2:$B$71):($F$2:$F$71),I19,($C$2:$C$71):($G$2:$G$71),$Y$12)</f>
        <v>0</v>
      </c>
      <c r="Z19" s="6">
        <f>COUNTIFS(($B$2:$B$71):($F$2:$F$71),I19,($C$2:$C$71):($G$2:$G$71),$Z$12)</f>
        <v>3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1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1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2</v>
      </c>
      <c r="AJ19" s="7">
        <f>COUNTIFS(($B$2:$B$71):($F$2:$F$71),I19,($C$2:$C$71):($G$2:$G$71),$AJ$12)</f>
        <v>1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2</v>
      </c>
      <c r="AU19" s="8">
        <f>COUNTIFS(($B$2:$B$71):($F$2:$F$71),I19,($C$2:$C$71):($G$2:$G$71),$AU$12)</f>
        <v>1</v>
      </c>
      <c r="AV19" s="17"/>
      <c r="AW19" s="56">
        <f t="shared" si="1"/>
        <v>1</v>
      </c>
      <c r="AX19" s="56">
        <f t="shared" si="2"/>
        <v>3</v>
      </c>
      <c r="AY19" s="57">
        <f t="shared" si="3"/>
        <v>0.25</v>
      </c>
      <c r="AZ19" s="28">
        <f t="shared" si="0"/>
        <v>1</v>
      </c>
      <c r="BA19" s="48">
        <v>4</v>
      </c>
    </row>
    <row r="20" spans="1:53">
      <c r="A20" s="120"/>
      <c r="B20" s="120">
        <v>11</v>
      </c>
      <c r="C20" s="120" t="s">
        <v>571</v>
      </c>
      <c r="E20" s="120"/>
      <c r="F20" s="120">
        <v>16</v>
      </c>
      <c r="G20" s="120" t="s">
        <v>557</v>
      </c>
      <c r="I20" s="23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56">
        <f t="shared" si="1"/>
        <v>0</v>
      </c>
      <c r="AX20" s="56">
        <f t="shared" si="2"/>
        <v>0</v>
      </c>
      <c r="AY20" s="57" t="str">
        <f t="shared" si="3"/>
        <v/>
      </c>
      <c r="AZ20" s="28">
        <f t="shared" si="0"/>
        <v>0</v>
      </c>
      <c r="BA20" s="48">
        <v>5</v>
      </c>
    </row>
    <row r="21" spans="1:53">
      <c r="A21" s="120"/>
      <c r="B21" s="120">
        <v>16</v>
      </c>
      <c r="C21" s="120" t="s">
        <v>349</v>
      </c>
      <c r="E21" s="120"/>
      <c r="F21" s="120">
        <v>4</v>
      </c>
      <c r="G21" s="120" t="s">
        <v>362</v>
      </c>
      <c r="I21" s="23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1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56">
        <f t="shared" si="1"/>
        <v>0</v>
      </c>
      <c r="AX21" s="56">
        <f t="shared" si="2"/>
        <v>0</v>
      </c>
      <c r="AY21" s="57" t="str">
        <f t="shared" si="3"/>
        <v/>
      </c>
      <c r="AZ21" s="28">
        <f t="shared" si="0"/>
        <v>0</v>
      </c>
      <c r="BA21" s="48">
        <v>6</v>
      </c>
    </row>
    <row r="22" spans="1:53">
      <c r="A22" s="120"/>
      <c r="B22" s="120">
        <v>11</v>
      </c>
      <c r="C22" s="120" t="s">
        <v>67</v>
      </c>
      <c r="E22" s="120"/>
      <c r="F22" s="120">
        <v>9</v>
      </c>
      <c r="G22" s="120" t="s">
        <v>557</v>
      </c>
      <c r="I22" s="23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1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56">
        <f t="shared" si="1"/>
        <v>0</v>
      </c>
      <c r="AX22" s="56">
        <f t="shared" si="2"/>
        <v>1</v>
      </c>
      <c r="AY22" s="57">
        <f t="shared" si="3"/>
        <v>0</v>
      </c>
      <c r="AZ22" s="28">
        <f t="shared" si="0"/>
        <v>0</v>
      </c>
      <c r="BA22" s="48">
        <v>7</v>
      </c>
    </row>
    <row r="23" spans="1:53">
      <c r="A23" s="120"/>
      <c r="B23" s="120">
        <v>17</v>
      </c>
      <c r="C23" s="120" t="s">
        <v>68</v>
      </c>
      <c r="E23" s="120"/>
      <c r="F23" s="120">
        <v>7</v>
      </c>
      <c r="G23" s="120" t="s">
        <v>563</v>
      </c>
      <c r="I23" s="23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56">
        <f t="shared" si="1"/>
        <v>0</v>
      </c>
      <c r="AX23" s="56">
        <f t="shared" si="2"/>
        <v>0</v>
      </c>
      <c r="AY23" s="57" t="str">
        <f t="shared" si="3"/>
        <v/>
      </c>
      <c r="AZ23" s="28">
        <f t="shared" si="0"/>
        <v>0</v>
      </c>
      <c r="BA23" s="48">
        <v>8</v>
      </c>
    </row>
    <row r="24" spans="1:53">
      <c r="A24" s="120"/>
      <c r="B24" s="120">
        <v>11</v>
      </c>
      <c r="C24" s="120" t="s">
        <v>562</v>
      </c>
      <c r="E24" s="120"/>
      <c r="F24" s="120">
        <v>4</v>
      </c>
      <c r="G24" s="120" t="s">
        <v>184</v>
      </c>
      <c r="I24" s="23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1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1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56">
        <f t="shared" si="1"/>
        <v>0</v>
      </c>
      <c r="AX24" s="56">
        <f t="shared" si="2"/>
        <v>1</v>
      </c>
      <c r="AY24" s="57">
        <f t="shared" si="3"/>
        <v>0</v>
      </c>
      <c r="AZ24" s="28">
        <f t="shared" si="0"/>
        <v>0</v>
      </c>
      <c r="BA24" s="48">
        <v>9</v>
      </c>
    </row>
    <row r="25" spans="1:53">
      <c r="A25" s="120">
        <v>2</v>
      </c>
      <c r="B25" s="120">
        <v>4</v>
      </c>
      <c r="C25" s="120" t="s">
        <v>565</v>
      </c>
      <c r="E25" s="120">
        <v>4</v>
      </c>
      <c r="F25" s="120">
        <v>10</v>
      </c>
      <c r="G25" s="120" t="s">
        <v>182</v>
      </c>
      <c r="I25" s="23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1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2</v>
      </c>
      <c r="Y25" s="6">
        <f>COUNTIFS(($B$2:$B$71):($F$2:$F$71),I25,($C$2:$C$71):($G$2:$G$71),$Y$12)</f>
        <v>0</v>
      </c>
      <c r="Z25" s="6">
        <f>COUNTIFS(($B$2:$B$71):($F$2:$F$71),I25,($C$2:$C$71):($G$2:$G$71),$Z$12)</f>
        <v>1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1</v>
      </c>
      <c r="AJ25" s="7">
        <f>COUNTIFS(($B$2:$B$71):($F$2:$F$71),I25,($C$2:$C$71):($G$2:$G$71),$AJ$12)</f>
        <v>1</v>
      </c>
      <c r="AK25" s="7">
        <f>COUNTIFS(($B$2:$B$71):($F$2:$F$71),I25,($C$2:$C$71):($G$2:$G$71),$AK$12)</f>
        <v>1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1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1</v>
      </c>
      <c r="AU25" s="8">
        <f>COUNTIFS(($B$2:$B$71):($F$2:$F$71),I25,($C$2:$C$71):($G$2:$G$71),$AU$12)</f>
        <v>0</v>
      </c>
      <c r="AV25" s="17"/>
      <c r="AW25" s="56">
        <f t="shared" si="1"/>
        <v>0</v>
      </c>
      <c r="AX25" s="56">
        <f t="shared" si="2"/>
        <v>1</v>
      </c>
      <c r="AY25" s="57">
        <f t="shared" si="3"/>
        <v>0</v>
      </c>
      <c r="AZ25" s="28">
        <f t="shared" si="0"/>
        <v>1</v>
      </c>
      <c r="BA25" s="48">
        <v>10</v>
      </c>
    </row>
    <row r="26" spans="1:53">
      <c r="A26" s="120"/>
      <c r="B26" s="120">
        <v>11</v>
      </c>
      <c r="C26" s="120" t="s">
        <v>400</v>
      </c>
      <c r="E26" s="120"/>
      <c r="F26" s="120">
        <v>4</v>
      </c>
      <c r="G26" s="120" t="s">
        <v>566</v>
      </c>
      <c r="I26" s="23">
        <v>11</v>
      </c>
      <c r="J26" s="4">
        <f>COUNTIFS(($B$2:$B$71):($F$2:$F$71),I26,($C$2:$C$71):($G$2:$G$71),$J$12)</f>
        <v>2</v>
      </c>
      <c r="K26" s="4">
        <f>COUNTIFS(($B$2:$B$71):($F$2:$F$71),I26,($C$2:$C$71):($G$2:$G$71),$K$12)</f>
        <v>0</v>
      </c>
      <c r="L26" s="4">
        <f>COUNTIFS(($B$2:$B$71):($F$2:$F$71),I26,($C$2:$C$71):($G$2:$G$71),$L$12)</f>
        <v>1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1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3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2</v>
      </c>
      <c r="Y26" s="6">
        <f>COUNTIFS(($B$2:$B$71):($F$2:$F$71),I26,($C$2:$C$71):($G$2:$G$71),$Y$12)</f>
        <v>1</v>
      </c>
      <c r="Z26" s="6">
        <f>COUNTIFS(($B$2:$B$71):($F$2:$F$71),I26,($C$2:$C$71):($G$2:$G$71),$Z$12)</f>
        <v>1</v>
      </c>
      <c r="AA26" s="6">
        <f>COUNTIFS(($B$2:$B$71):($F$2:$F$71),I26,($C$2:$C$71):($G$2:$G$71),$AA$12)</f>
        <v>1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1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3</v>
      </c>
      <c r="AK26" s="7">
        <f>COUNTIFS(($B$2:$B$71):($F$2:$F$71),I26,($C$2:$C$71):($G$2:$G$71),$AK$12)</f>
        <v>1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2</v>
      </c>
      <c r="AO26" s="7">
        <f>COUNTIFS(($B$2:$B$71):($F$2:$F$71),I26,($C$2:$C$71):($G$2:$G$71),$AO$12)</f>
        <v>1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56">
        <f t="shared" si="1"/>
        <v>3</v>
      </c>
      <c r="AX26" s="56">
        <f t="shared" si="2"/>
        <v>3</v>
      </c>
      <c r="AY26" s="57">
        <f t="shared" si="3"/>
        <v>0.5</v>
      </c>
      <c r="AZ26" s="28">
        <f t="shared" si="0"/>
        <v>1</v>
      </c>
      <c r="BA26" s="48">
        <v>11</v>
      </c>
    </row>
    <row r="27" spans="1:53">
      <c r="A27" s="120"/>
      <c r="B27" s="120">
        <v>17</v>
      </c>
      <c r="C27" s="120" t="s">
        <v>566</v>
      </c>
      <c r="E27" s="120"/>
      <c r="F27" s="120">
        <v>1</v>
      </c>
      <c r="G27" s="120" t="s">
        <v>557</v>
      </c>
      <c r="I27" s="23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56">
        <f t="shared" si="1"/>
        <v>0</v>
      </c>
      <c r="AX27" s="56">
        <f t="shared" si="2"/>
        <v>0</v>
      </c>
      <c r="AY27" s="57" t="str">
        <f t="shared" si="3"/>
        <v/>
      </c>
      <c r="AZ27" s="28">
        <f t="shared" si="0"/>
        <v>0</v>
      </c>
      <c r="BA27" s="48">
        <v>12</v>
      </c>
    </row>
    <row r="28" spans="1:53">
      <c r="A28" s="120"/>
      <c r="B28" s="120">
        <v>17</v>
      </c>
      <c r="C28" s="120" t="s">
        <v>69</v>
      </c>
      <c r="E28" s="120"/>
      <c r="F28" s="120">
        <v>4</v>
      </c>
      <c r="G28" s="120" t="s">
        <v>59</v>
      </c>
      <c r="I28" s="23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1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1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1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56">
        <f t="shared" si="1"/>
        <v>0</v>
      </c>
      <c r="AX28" s="56">
        <f t="shared" si="2"/>
        <v>1</v>
      </c>
      <c r="AY28" s="57">
        <f t="shared" si="3"/>
        <v>0</v>
      </c>
      <c r="AZ28" s="28">
        <f t="shared" si="0"/>
        <v>0</v>
      </c>
      <c r="BA28" s="48">
        <v>13</v>
      </c>
    </row>
    <row r="29" spans="1:53">
      <c r="A29" s="120"/>
      <c r="B29" s="120">
        <v>11</v>
      </c>
      <c r="C29" s="120" t="s">
        <v>558</v>
      </c>
      <c r="E29" s="120"/>
      <c r="F29" s="120">
        <v>25</v>
      </c>
      <c r="G29" s="120" t="s">
        <v>356</v>
      </c>
      <c r="I29" s="23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56">
        <f t="shared" si="1"/>
        <v>0</v>
      </c>
      <c r="AX29" s="56">
        <f t="shared" si="2"/>
        <v>0</v>
      </c>
      <c r="AY29" s="57" t="str">
        <f t="shared" si="3"/>
        <v/>
      </c>
      <c r="AZ29" s="28">
        <f t="shared" si="0"/>
        <v>0</v>
      </c>
      <c r="BA29" s="48">
        <v>14</v>
      </c>
    </row>
    <row r="30" spans="1:53">
      <c r="A30" s="120"/>
      <c r="B30" s="120">
        <v>10</v>
      </c>
      <c r="C30" s="120" t="s">
        <v>566</v>
      </c>
      <c r="E30" s="120"/>
      <c r="F30" s="120">
        <v>17</v>
      </c>
      <c r="G30" s="120" t="s">
        <v>558</v>
      </c>
      <c r="I30" s="23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1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1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1</v>
      </c>
      <c r="AA30" s="6">
        <f>COUNTIFS(($B$2:$B$71):($F$2:$F$71),I30,($C$2:$C$71):($G$2:$G$71),$AA$12)</f>
        <v>1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1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1</v>
      </c>
      <c r="AJ30" s="7">
        <f>COUNTIFS(($B$2:$B$71):($F$2:$F$71),I30,($C$2:$C$71):($G$2:$G$71),$AJ$12)</f>
        <v>1</v>
      </c>
      <c r="AK30" s="7">
        <f>COUNTIFS(($B$2:$B$71):($F$2:$F$71),I30,($C$2:$C$71):($G$2:$G$71),$AK$12)</f>
        <v>1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56">
        <f t="shared" si="1"/>
        <v>0</v>
      </c>
      <c r="AX30" s="56">
        <f t="shared" si="2"/>
        <v>1</v>
      </c>
      <c r="AY30" s="57">
        <f t="shared" si="3"/>
        <v>0</v>
      </c>
      <c r="AZ30" s="28">
        <f t="shared" si="0"/>
        <v>1</v>
      </c>
      <c r="BA30" s="48">
        <v>15</v>
      </c>
    </row>
    <row r="31" spans="1:53">
      <c r="A31" s="120"/>
      <c r="B31" s="120">
        <v>10</v>
      </c>
      <c r="C31" s="120" t="s">
        <v>59</v>
      </c>
      <c r="E31" s="120"/>
      <c r="F31" s="120">
        <v>11</v>
      </c>
      <c r="G31" s="120" t="s">
        <v>379</v>
      </c>
      <c r="I31" s="23">
        <v>16</v>
      </c>
      <c r="J31" s="4">
        <f>COUNTIFS(($B$2:$B$71):($F$2:$F$71),I31,($C$2:$C$71):($G$2:$G$71),$J$12)</f>
        <v>1</v>
      </c>
      <c r="K31" s="4">
        <f>COUNTIFS(($B$2:$B$71):($F$2:$F$71),I31,($C$2:$C$71):($G$2:$G$71),$K$12)</f>
        <v>0</v>
      </c>
      <c r="L31" s="4">
        <f>COUNTIFS(($B$2:$B$71):($F$2:$F$71),I31,($C$2:$C$71):($G$2:$G$71),$L$12)</f>
        <v>1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1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2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1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4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56">
        <f t="shared" si="1"/>
        <v>2</v>
      </c>
      <c r="AX31" s="56">
        <f t="shared" si="2"/>
        <v>0</v>
      </c>
      <c r="AY31" s="57">
        <f t="shared" si="3"/>
        <v>1</v>
      </c>
      <c r="AZ31" s="28">
        <f t="shared" si="0"/>
        <v>1</v>
      </c>
      <c r="BA31" s="48">
        <v>16</v>
      </c>
    </row>
    <row r="32" spans="1:53">
      <c r="A32" s="120"/>
      <c r="B32" s="120">
        <v>10</v>
      </c>
      <c r="C32" s="120" t="s">
        <v>362</v>
      </c>
      <c r="E32" s="120"/>
      <c r="F32" s="120">
        <v>11</v>
      </c>
      <c r="G32" s="120" t="s">
        <v>567</v>
      </c>
      <c r="I32" s="23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1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1</v>
      </c>
      <c r="R32" s="5">
        <f>COUNTIFS(($B$2:$B$71):($F$2:$F$71),I32,($C$2:$C$71):($G$2:$G$71),$R$12)</f>
        <v>2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1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2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1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1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56">
        <f t="shared" si="1"/>
        <v>1</v>
      </c>
      <c r="AX32" s="56">
        <f t="shared" si="2"/>
        <v>3</v>
      </c>
      <c r="AY32" s="57">
        <f t="shared" si="3"/>
        <v>0.25</v>
      </c>
      <c r="AZ32" s="28">
        <f t="shared" si="0"/>
        <v>1</v>
      </c>
      <c r="BA32" s="48">
        <v>17</v>
      </c>
    </row>
    <row r="33" spans="1:53">
      <c r="A33" s="120"/>
      <c r="B33" s="120">
        <v>11</v>
      </c>
      <c r="C33" s="120" t="s">
        <v>557</v>
      </c>
      <c r="E33" s="120"/>
      <c r="F33" s="120">
        <v>1</v>
      </c>
      <c r="G33" s="120" t="s">
        <v>557</v>
      </c>
      <c r="I33" s="23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56">
        <f t="shared" si="1"/>
        <v>0</v>
      </c>
      <c r="AX33" s="56">
        <f t="shared" si="2"/>
        <v>0</v>
      </c>
      <c r="AY33" s="57" t="str">
        <f t="shared" si="3"/>
        <v/>
      </c>
      <c r="AZ33" s="28">
        <f t="shared" si="0"/>
        <v>0</v>
      </c>
      <c r="BA33" s="48">
        <v>18</v>
      </c>
    </row>
    <row r="34" spans="1:53">
      <c r="A34" s="120"/>
      <c r="B34" s="120">
        <v>11</v>
      </c>
      <c r="C34" s="120" t="s">
        <v>559</v>
      </c>
      <c r="E34" s="120"/>
      <c r="F34" s="120">
        <v>15</v>
      </c>
      <c r="G34" s="120" t="s">
        <v>356</v>
      </c>
      <c r="I34" s="23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1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1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56">
        <f t="shared" si="1"/>
        <v>0</v>
      </c>
      <c r="AX34" s="56">
        <f t="shared" si="2"/>
        <v>0</v>
      </c>
      <c r="AY34" s="57" t="str">
        <f t="shared" si="3"/>
        <v/>
      </c>
      <c r="AZ34" s="28">
        <f t="shared" si="0"/>
        <v>0</v>
      </c>
      <c r="BA34" s="48">
        <v>19</v>
      </c>
    </row>
    <row r="35" spans="1:53">
      <c r="A35" s="120"/>
      <c r="B35" s="120">
        <v>15</v>
      </c>
      <c r="C35" s="120" t="s">
        <v>362</v>
      </c>
      <c r="E35" s="120"/>
      <c r="F35" s="120">
        <v>19</v>
      </c>
      <c r="G35" s="120" t="s">
        <v>558</v>
      </c>
      <c r="I35" s="23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56">
        <f t="shared" si="1"/>
        <v>0</v>
      </c>
      <c r="AX35" s="56">
        <f t="shared" si="2"/>
        <v>0</v>
      </c>
      <c r="AY35" s="57" t="str">
        <f t="shared" si="3"/>
        <v/>
      </c>
      <c r="AZ35" s="28">
        <f t="shared" si="0"/>
        <v>0</v>
      </c>
      <c r="BA35" s="48">
        <v>20</v>
      </c>
    </row>
    <row r="36" spans="1:53">
      <c r="A36" s="120"/>
      <c r="B36" s="120">
        <v>16</v>
      </c>
      <c r="C36" s="120" t="s">
        <v>557</v>
      </c>
      <c r="E36" s="120"/>
      <c r="F36" s="120">
        <v>13</v>
      </c>
      <c r="G36" s="120" t="s">
        <v>356</v>
      </c>
      <c r="I36" s="23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56">
        <f t="shared" si="1"/>
        <v>0</v>
      </c>
      <c r="AX36" s="56">
        <f t="shared" si="2"/>
        <v>0</v>
      </c>
      <c r="AY36" s="57" t="str">
        <f t="shared" si="3"/>
        <v/>
      </c>
      <c r="AZ36" s="28">
        <f t="shared" si="0"/>
        <v>0</v>
      </c>
      <c r="BA36" s="48">
        <v>21</v>
      </c>
    </row>
    <row r="37" spans="1:53">
      <c r="A37" s="120"/>
      <c r="B37" s="120">
        <v>11</v>
      </c>
      <c r="C37" s="120" t="s">
        <v>567</v>
      </c>
      <c r="E37" s="120"/>
      <c r="F37" s="120">
        <v>1</v>
      </c>
      <c r="G37" s="120" t="s">
        <v>557</v>
      </c>
      <c r="I37" s="23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1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56">
        <f t="shared" si="1"/>
        <v>0</v>
      </c>
      <c r="AX37" s="56">
        <f t="shared" si="2"/>
        <v>1</v>
      </c>
      <c r="AY37" s="57">
        <f t="shared" si="3"/>
        <v>0</v>
      </c>
      <c r="AZ37" s="28">
        <f t="shared" si="0"/>
        <v>0</v>
      </c>
      <c r="BA37" s="48">
        <v>22</v>
      </c>
    </row>
    <row r="38" spans="1:53">
      <c r="A38" s="120"/>
      <c r="B38" s="120">
        <v>17</v>
      </c>
      <c r="C38" s="120" t="s">
        <v>567</v>
      </c>
      <c r="E38" s="120"/>
      <c r="F38" s="120">
        <v>13</v>
      </c>
      <c r="G38" s="120" t="s">
        <v>299</v>
      </c>
      <c r="I38" s="23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56">
        <f t="shared" si="1"/>
        <v>0</v>
      </c>
      <c r="AX38" s="56">
        <f t="shared" si="2"/>
        <v>0</v>
      </c>
      <c r="AY38" s="57" t="str">
        <f t="shared" si="3"/>
        <v/>
      </c>
      <c r="AZ38" s="28">
        <f t="shared" si="0"/>
        <v>0</v>
      </c>
      <c r="BA38" s="48">
        <v>23</v>
      </c>
    </row>
    <row r="39" spans="1:53">
      <c r="A39" s="120"/>
      <c r="B39" s="120">
        <v>4</v>
      </c>
      <c r="C39" s="120" t="s">
        <v>298</v>
      </c>
      <c r="E39" s="120"/>
      <c r="F39" s="120">
        <v>19</v>
      </c>
      <c r="G39" s="120" t="s">
        <v>557</v>
      </c>
      <c r="I39" s="23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56">
        <f t="shared" si="1"/>
        <v>0</v>
      </c>
      <c r="AX39" s="56">
        <f t="shared" si="2"/>
        <v>0</v>
      </c>
      <c r="AY39" s="57" t="str">
        <f t="shared" si="3"/>
        <v/>
      </c>
      <c r="AZ39" s="28">
        <f t="shared" si="0"/>
        <v>0</v>
      </c>
      <c r="BA39" s="48">
        <v>24</v>
      </c>
    </row>
    <row r="40" spans="1:53">
      <c r="A40" s="120"/>
      <c r="B40" s="120">
        <v>4</v>
      </c>
      <c r="C40" s="120" t="s">
        <v>299</v>
      </c>
      <c r="E40" s="120"/>
      <c r="F40" s="120">
        <v>9</v>
      </c>
      <c r="G40" s="120" t="s">
        <v>185</v>
      </c>
      <c r="I40" s="23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1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56">
        <f t="shared" si="1"/>
        <v>0</v>
      </c>
      <c r="AX40" s="56">
        <f t="shared" si="2"/>
        <v>0</v>
      </c>
      <c r="AY40" s="57" t="str">
        <f t="shared" si="3"/>
        <v/>
      </c>
      <c r="AZ40" s="28">
        <f t="shared" si="0"/>
        <v>0</v>
      </c>
      <c r="BA40" s="48">
        <v>25</v>
      </c>
    </row>
    <row r="41" spans="1:53">
      <c r="A41" s="120"/>
      <c r="B41" s="120">
        <v>4</v>
      </c>
      <c r="C41" s="120" t="s">
        <v>570</v>
      </c>
      <c r="E41" s="120"/>
      <c r="F41" s="120">
        <v>6</v>
      </c>
      <c r="G41" s="120" t="s">
        <v>558</v>
      </c>
      <c r="I41" s="23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56">
        <f t="shared" si="1"/>
        <v>0</v>
      </c>
      <c r="AX41" s="56">
        <f t="shared" si="2"/>
        <v>0</v>
      </c>
      <c r="AY41" s="57" t="str">
        <f t="shared" si="3"/>
        <v/>
      </c>
      <c r="AZ41" s="28">
        <f t="shared" si="0"/>
        <v>0</v>
      </c>
      <c r="BA41" s="48">
        <v>26</v>
      </c>
    </row>
    <row r="42" spans="1:53">
      <c r="A42" s="120"/>
      <c r="B42" s="120">
        <v>16</v>
      </c>
      <c r="C42" s="120" t="s">
        <v>558</v>
      </c>
      <c r="E42" s="120"/>
      <c r="F42" s="120">
        <v>1</v>
      </c>
      <c r="G42" s="120" t="s">
        <v>557</v>
      </c>
      <c r="I42" s="23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56">
        <f t="shared" si="1"/>
        <v>0</v>
      </c>
      <c r="AX42" s="56">
        <f t="shared" si="2"/>
        <v>0</v>
      </c>
      <c r="AY42" s="57" t="str">
        <f t="shared" si="3"/>
        <v/>
      </c>
      <c r="AZ42" s="28">
        <f t="shared" si="0"/>
        <v>0</v>
      </c>
      <c r="BA42" s="48">
        <v>27</v>
      </c>
    </row>
    <row r="43" spans="1:53">
      <c r="A43" s="120"/>
      <c r="B43" s="120">
        <v>1</v>
      </c>
      <c r="C43" s="120" t="s">
        <v>557</v>
      </c>
      <c r="E43" s="120"/>
      <c r="F43" s="120">
        <v>22</v>
      </c>
      <c r="G43" s="120" t="s">
        <v>186</v>
      </c>
      <c r="I43" s="23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56">
        <f t="shared" si="1"/>
        <v>0</v>
      </c>
      <c r="AX43" s="56">
        <f t="shared" si="2"/>
        <v>0</v>
      </c>
      <c r="AY43" s="57" t="str">
        <f t="shared" si="3"/>
        <v/>
      </c>
      <c r="AZ43" s="28">
        <f t="shared" si="0"/>
        <v>0</v>
      </c>
      <c r="BA43" s="48">
        <v>28</v>
      </c>
    </row>
    <row r="44" spans="1:53">
      <c r="A44" s="120"/>
      <c r="B44" s="120">
        <v>11</v>
      </c>
      <c r="C44" s="120" t="s">
        <v>560</v>
      </c>
      <c r="E44" s="120"/>
      <c r="F44" s="120">
        <v>1</v>
      </c>
      <c r="G44" s="120" t="s">
        <v>557</v>
      </c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107"/>
      <c r="AX44" s="107"/>
      <c r="AY44" s="108"/>
      <c r="AZ44" s="26"/>
    </row>
    <row r="45" spans="1:53">
      <c r="A45" s="120"/>
      <c r="B45" s="120">
        <v>11</v>
      </c>
      <c r="C45" s="120" t="s">
        <v>362</v>
      </c>
      <c r="E45" s="120"/>
      <c r="F45" s="120">
        <v>1</v>
      </c>
      <c r="G45" s="120" t="s">
        <v>560</v>
      </c>
      <c r="I45" s="34" t="s">
        <v>411</v>
      </c>
      <c r="J45" s="4">
        <f>SUM(J14:J43)</f>
        <v>4</v>
      </c>
      <c r="K45" s="4">
        <f t="shared" ref="K45:AU45" si="4">SUM(K14:K43)</f>
        <v>0</v>
      </c>
      <c r="L45" s="4">
        <f t="shared" si="4"/>
        <v>3</v>
      </c>
      <c r="M45" s="4">
        <f t="shared" si="4"/>
        <v>0</v>
      </c>
      <c r="N45" s="4">
        <f t="shared" si="4"/>
        <v>0</v>
      </c>
      <c r="O45" s="4">
        <f t="shared" si="4"/>
        <v>4</v>
      </c>
      <c r="P45" s="4"/>
      <c r="Q45" s="5">
        <f t="shared" si="4"/>
        <v>3</v>
      </c>
      <c r="R45" s="5">
        <f t="shared" si="4"/>
        <v>6</v>
      </c>
      <c r="S45" s="5">
        <f t="shared" si="4"/>
        <v>1</v>
      </c>
      <c r="T45" s="5">
        <f t="shared" si="4"/>
        <v>0</v>
      </c>
      <c r="U45" s="5">
        <f t="shared" si="4"/>
        <v>5</v>
      </c>
      <c r="V45" s="5">
        <f t="shared" si="4"/>
        <v>0</v>
      </c>
      <c r="W45" s="5"/>
      <c r="X45" s="6">
        <f t="shared" si="4"/>
        <v>7</v>
      </c>
      <c r="Y45" s="6">
        <f t="shared" si="4"/>
        <v>1</v>
      </c>
      <c r="Z45" s="6">
        <f t="shared" si="4"/>
        <v>20</v>
      </c>
      <c r="AA45" s="6">
        <f t="shared" si="4"/>
        <v>4</v>
      </c>
      <c r="AB45" s="6">
        <f t="shared" si="4"/>
        <v>0</v>
      </c>
      <c r="AC45" s="6">
        <f t="shared" si="4"/>
        <v>1</v>
      </c>
      <c r="AD45" s="6">
        <f t="shared" si="4"/>
        <v>1</v>
      </c>
      <c r="AE45" s="6"/>
      <c r="AF45" s="7">
        <f t="shared" si="4"/>
        <v>1</v>
      </c>
      <c r="AG45" s="7">
        <f t="shared" si="4"/>
        <v>3</v>
      </c>
      <c r="AH45" s="7">
        <f t="shared" si="4"/>
        <v>0</v>
      </c>
      <c r="AI45" s="7">
        <f t="shared" si="4"/>
        <v>6</v>
      </c>
      <c r="AJ45" s="7">
        <f t="shared" si="4"/>
        <v>6</v>
      </c>
      <c r="AK45" s="7">
        <f t="shared" si="4"/>
        <v>4</v>
      </c>
      <c r="AL45" s="7">
        <f t="shared" si="4"/>
        <v>0</v>
      </c>
      <c r="AM45" s="7">
        <f t="shared" si="4"/>
        <v>0</v>
      </c>
      <c r="AN45" s="7">
        <f t="shared" si="4"/>
        <v>11</v>
      </c>
      <c r="AO45" s="7">
        <f t="shared" si="4"/>
        <v>1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3</v>
      </c>
      <c r="AU45" s="8">
        <f t="shared" si="4"/>
        <v>1</v>
      </c>
      <c r="AV45" s="17"/>
      <c r="AW45" s="56">
        <f t="shared" ref="AW45:AX45" si="5">SUM(AW14:AW43)</f>
        <v>7</v>
      </c>
      <c r="AX45" s="56">
        <f t="shared" si="5"/>
        <v>15</v>
      </c>
      <c r="AY45" s="57">
        <f>AW45/(AW45+AX45)</f>
        <v>0.31818181818181818</v>
      </c>
      <c r="AZ45" s="28">
        <f>SUM(AZ14:AZ43)</f>
        <v>7</v>
      </c>
    </row>
    <row r="46" spans="1:53">
      <c r="A46" s="120"/>
      <c r="B46" s="120">
        <v>11</v>
      </c>
      <c r="C46" s="120" t="s">
        <v>558</v>
      </c>
      <c r="E46" s="120"/>
      <c r="F46" s="120">
        <v>13</v>
      </c>
      <c r="G46" s="120" t="s">
        <v>558</v>
      </c>
    </row>
    <row r="47" spans="1:53">
      <c r="A47" s="120"/>
      <c r="B47" s="120">
        <v>1</v>
      </c>
      <c r="C47" s="120" t="s">
        <v>557</v>
      </c>
      <c r="E47" s="120"/>
      <c r="F47" s="120">
        <v>1</v>
      </c>
      <c r="G47" s="120" t="s">
        <v>557</v>
      </c>
    </row>
    <row r="48" spans="1:53">
      <c r="A48" s="120"/>
      <c r="B48" s="120">
        <v>16</v>
      </c>
      <c r="C48" s="120" t="s">
        <v>300</v>
      </c>
      <c r="E48" s="120"/>
      <c r="F48" s="120"/>
      <c r="G48" s="120"/>
      <c r="I48" s="123"/>
      <c r="J48" s="123"/>
      <c r="X48" s="119" t="s">
        <v>453</v>
      </c>
      <c r="AB48" s="147">
        <f>X45</f>
        <v>7</v>
      </c>
      <c r="AC48" s="147"/>
    </row>
    <row r="49" spans="1:48">
      <c r="A49" s="120"/>
      <c r="B49" s="120">
        <v>15</v>
      </c>
      <c r="C49" s="120" t="s">
        <v>557</v>
      </c>
      <c r="E49" s="120"/>
      <c r="F49" s="120"/>
      <c r="G49" s="120"/>
      <c r="I49" s="49"/>
      <c r="J49" s="49"/>
      <c r="X49" s="119" t="s">
        <v>1</v>
      </c>
      <c r="AB49" s="147">
        <f>L45</f>
        <v>3</v>
      </c>
      <c r="AC49" s="147"/>
    </row>
    <row r="50" spans="1:48">
      <c r="A50" s="120"/>
      <c r="B50" s="120">
        <v>16</v>
      </c>
      <c r="C50" s="120" t="s">
        <v>301</v>
      </c>
      <c r="E50" s="120"/>
      <c r="F50" s="120"/>
      <c r="G50" s="120"/>
      <c r="I50" s="123"/>
      <c r="J50" s="123"/>
      <c r="K50" s="121"/>
      <c r="X50" s="119" t="s">
        <v>2</v>
      </c>
      <c r="AB50" s="146">
        <f>AB49/AB48</f>
        <v>0.42857142857142855</v>
      </c>
      <c r="AC50" s="146"/>
    </row>
    <row r="51" spans="1:48">
      <c r="A51" s="120"/>
      <c r="B51" s="120">
        <v>1</v>
      </c>
      <c r="C51" s="120" t="s">
        <v>302</v>
      </c>
      <c r="E51" s="120"/>
      <c r="F51" s="120"/>
      <c r="G51" s="120"/>
      <c r="AV51" s="122"/>
    </row>
    <row r="52" spans="1:48">
      <c r="A52" s="120"/>
      <c r="B52" s="120"/>
      <c r="C52" s="120"/>
      <c r="E52" s="120"/>
      <c r="F52" s="120"/>
      <c r="G52" s="120"/>
      <c r="AV52" s="122"/>
    </row>
    <row r="53" spans="1:48">
      <c r="A53" s="120"/>
      <c r="B53" s="120"/>
      <c r="C53" s="120"/>
      <c r="E53" s="120"/>
      <c r="F53" s="120"/>
      <c r="G53" s="120"/>
      <c r="I53" s="148" t="s">
        <v>412</v>
      </c>
      <c r="J53" s="148"/>
      <c r="K53" s="148" t="s">
        <v>413</v>
      </c>
      <c r="L53" s="148"/>
      <c r="AV53" s="122"/>
    </row>
    <row r="54" spans="1:48">
      <c r="A54" s="120"/>
      <c r="B54" s="120"/>
      <c r="C54" s="120"/>
      <c r="E54" s="120"/>
      <c r="F54" s="120"/>
      <c r="G54" s="120"/>
      <c r="AV54" s="122"/>
    </row>
    <row r="55" spans="1:48">
      <c r="A55" s="120"/>
      <c r="B55" s="120"/>
      <c r="C55" s="120"/>
      <c r="E55" s="120"/>
      <c r="F55" s="120"/>
      <c r="G55" s="120"/>
      <c r="AV55" s="122"/>
    </row>
    <row r="56" spans="1:48">
      <c r="A56" s="120"/>
      <c r="B56" s="120"/>
      <c r="C56" s="120"/>
      <c r="E56" s="120"/>
      <c r="F56" s="120"/>
      <c r="G56" s="120"/>
      <c r="I56" s="123"/>
      <c r="J56" s="123"/>
      <c r="K56" s="123"/>
      <c r="L56" s="123"/>
      <c r="AV56" s="122"/>
    </row>
    <row r="57" spans="1:48">
      <c r="A57" s="120"/>
      <c r="B57" s="120"/>
      <c r="C57" s="120"/>
      <c r="E57" s="120"/>
      <c r="F57" s="120"/>
      <c r="G57" s="120"/>
      <c r="I57" s="123"/>
      <c r="J57" s="123"/>
      <c r="K57" s="123"/>
      <c r="L57" s="123"/>
      <c r="AV57" s="122"/>
    </row>
    <row r="58" spans="1:48">
      <c r="A58" s="120"/>
      <c r="B58" s="120"/>
      <c r="C58" s="120"/>
      <c r="E58" s="120"/>
      <c r="F58" s="120"/>
      <c r="G58" s="120"/>
      <c r="I58" s="123"/>
      <c r="J58" s="123"/>
      <c r="K58" s="123"/>
      <c r="L58" s="123"/>
      <c r="AV58" s="122"/>
    </row>
    <row r="59" spans="1:48">
      <c r="A59" s="120"/>
      <c r="B59" s="120"/>
      <c r="C59" s="120"/>
      <c r="E59" s="120"/>
      <c r="F59" s="120"/>
      <c r="G59" s="120"/>
      <c r="AV59" s="122"/>
    </row>
    <row r="60" spans="1:48">
      <c r="A60" s="120"/>
      <c r="B60" s="120"/>
      <c r="C60" s="120"/>
      <c r="E60" s="120"/>
      <c r="F60" s="120"/>
      <c r="G60" s="120"/>
      <c r="AV60" s="122"/>
    </row>
    <row r="61" spans="1:48">
      <c r="A61" s="120"/>
      <c r="B61" s="120"/>
      <c r="C61" s="120"/>
      <c r="E61" s="120"/>
      <c r="F61" s="120"/>
      <c r="G61" s="120"/>
      <c r="AV61" s="122"/>
    </row>
    <row r="62" spans="1:48">
      <c r="A62" s="120"/>
      <c r="B62" s="120"/>
      <c r="C62" s="120"/>
      <c r="E62" s="120"/>
      <c r="F62" s="120"/>
      <c r="G62" s="120"/>
      <c r="AV62" s="122"/>
    </row>
    <row r="63" spans="1:48">
      <c r="A63" s="120"/>
      <c r="B63" s="120"/>
      <c r="C63" s="120"/>
      <c r="E63" s="120"/>
      <c r="F63" s="120"/>
      <c r="G63" s="120"/>
      <c r="AV63" s="122"/>
    </row>
    <row r="64" spans="1:48">
      <c r="A64" s="120"/>
      <c r="B64" s="120"/>
      <c r="C64" s="120"/>
      <c r="E64" s="120"/>
      <c r="F64" s="120"/>
      <c r="G64" s="120"/>
      <c r="AV64" s="122"/>
    </row>
    <row r="65" spans="1:48">
      <c r="A65" s="120"/>
      <c r="B65" s="120"/>
      <c r="C65" s="120"/>
      <c r="E65" s="120"/>
      <c r="F65" s="120"/>
      <c r="G65" s="120"/>
      <c r="AV65" s="122"/>
    </row>
    <row r="66" spans="1:48">
      <c r="A66" s="120"/>
      <c r="B66" s="120"/>
      <c r="C66" s="120"/>
      <c r="E66" s="120"/>
      <c r="F66" s="120"/>
      <c r="G66" s="120"/>
    </row>
    <row r="67" spans="1:48">
      <c r="A67" s="120"/>
      <c r="B67" s="120"/>
      <c r="C67" s="120"/>
      <c r="E67" s="120"/>
      <c r="F67" s="120"/>
      <c r="G67" s="120"/>
    </row>
    <row r="68" spans="1:48">
      <c r="A68" s="120"/>
      <c r="B68" s="120"/>
      <c r="C68" s="120"/>
      <c r="E68" s="120"/>
      <c r="F68" s="120"/>
      <c r="G68" s="120"/>
    </row>
    <row r="69" spans="1:48">
      <c r="A69" s="120"/>
      <c r="B69" s="120"/>
      <c r="C69" s="120"/>
      <c r="E69" s="120"/>
      <c r="F69" s="120"/>
      <c r="G69" s="120"/>
    </row>
    <row r="70" spans="1:48">
      <c r="A70" s="120"/>
      <c r="B70" s="120"/>
      <c r="C70" s="120"/>
      <c r="E70" s="120"/>
      <c r="F70" s="120"/>
      <c r="G70" s="120"/>
    </row>
    <row r="71" spans="1:48">
      <c r="A71" s="120"/>
      <c r="B71" s="120"/>
      <c r="C71" s="120"/>
      <c r="E71" s="120"/>
      <c r="F71" s="120"/>
      <c r="G71" s="120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DB Info</vt:lpstr>
      <vt:lpstr>New Master</vt:lpstr>
      <vt:lpstr>Individual Summary</vt:lpstr>
      <vt:lpstr>Team Summary</vt:lpstr>
      <vt:lpstr>States-Baldwin</vt:lpstr>
      <vt:lpstr>States-Kahuku</vt:lpstr>
      <vt:lpstr>States-Punahou</vt:lpstr>
      <vt:lpstr>States-Kekaulike</vt:lpstr>
      <vt:lpstr>OIA-Kapolei</vt:lpstr>
      <vt:lpstr>OIA-Kahuku</vt:lpstr>
      <vt:lpstr>OIA-Campbell</vt:lpstr>
      <vt:lpstr>Kahuku</vt:lpstr>
      <vt:lpstr>Campbell</vt:lpstr>
      <vt:lpstr>Mililani</vt:lpstr>
      <vt:lpstr>Kapolei</vt:lpstr>
      <vt:lpstr>Leilehua</vt:lpstr>
      <vt:lpstr>Pearl City</vt:lpstr>
      <vt:lpstr>Kalani</vt:lpstr>
      <vt:lpstr>Kaiser</vt:lpstr>
      <vt:lpstr>Waialua</vt:lpstr>
      <vt:lpstr>Moanalua</vt:lpstr>
      <vt:lpstr>Waipahu</vt:lpstr>
      <vt:lpstr>McKinley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Nishioka</dc:creator>
  <cp:lastModifiedBy>Susan Nishioka</cp:lastModifiedBy>
  <cp:lastPrinted>2019-04-21T07:57:40Z</cp:lastPrinted>
  <dcterms:created xsi:type="dcterms:W3CDTF">2019-03-10T11:24:01Z</dcterms:created>
  <dcterms:modified xsi:type="dcterms:W3CDTF">2019-05-08T23:37:48Z</dcterms:modified>
</cp:coreProperties>
</file>